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Sheet'!$A$1:$AB$27</definedName>
    <definedName name="_xlnm.Print_Area" localSheetId="4">'Cash Flow'!$A$1:$AB$29</definedName>
    <definedName name="_xlnm.Print_Area" localSheetId="0">'Income Statement IFRS'!$A$1:$AB$57</definedName>
    <definedName name="_xlnm.Print_Area" localSheetId="1">'Income Statement non-IFRS'!$A$1:$AB$57</definedName>
    <definedName name="_xlnm.Print_Area" localSheetId="2">'Reconciliation non-Adjusted'!$A$1:$AB$26</definedName>
  </definedNames>
  <calcPr calcId="125725" calcMode="manual" iterate="1" iterateCount="1000" iterateDelta="1E-4" calcOnSave="0"/>
</workbook>
</file>

<file path=xl/calcChain.xml><?xml version="1.0" encoding="utf-8"?>
<calcChain xmlns="http://schemas.openxmlformats.org/spreadsheetml/2006/main">
  <c r="Z23" i="4"/>
  <c r="A21" i="8"/>
  <c r="A20"/>
  <c r="A19"/>
  <c r="AA5" i="7" l="1"/>
  <c r="AA25"/>
  <c r="AA23"/>
  <c r="AA22"/>
  <c r="AA21"/>
  <c r="AA20"/>
  <c r="AA19"/>
  <c r="AA17"/>
  <c r="AA16"/>
  <c r="AA15"/>
  <c r="AA14"/>
  <c r="AA18" s="1"/>
  <c r="AA12"/>
  <c r="AA11"/>
  <c r="AA10"/>
  <c r="AA9"/>
  <c r="Z5"/>
  <c r="Y5"/>
  <c r="Z24"/>
  <c r="Z18"/>
  <c r="Z7"/>
  <c r="AA5" i="4"/>
  <c r="AA23"/>
  <c r="AA22"/>
  <c r="AA21"/>
  <c r="AA19"/>
  <c r="AA18"/>
  <c r="AA20" s="1"/>
  <c r="AA24" s="1"/>
  <c r="AA17"/>
  <c r="AA14"/>
  <c r="AA13"/>
  <c r="AA12"/>
  <c r="AA10"/>
  <c r="AA9"/>
  <c r="AA8"/>
  <c r="AA7"/>
  <c r="AA11" s="1"/>
  <c r="AA15" s="1"/>
  <c r="Z5"/>
  <c r="Y5"/>
  <c r="Z20"/>
  <c r="Z24" s="1"/>
  <c r="Z15"/>
  <c r="Z11"/>
  <c r="AA5" i="8"/>
  <c r="AA24"/>
  <c r="AA23"/>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AA52" s="1"/>
  <c r="Y51"/>
  <c r="Y23" i="4"/>
  <c r="Y24" i="7"/>
  <c r="Y18"/>
  <c r="Y7"/>
  <c r="Y20" i="4"/>
  <c r="Y24" s="1"/>
  <c r="Y11"/>
  <c r="Y15" s="1"/>
  <c r="Y22" i="8"/>
  <c r="Y21"/>
  <c r="Y19"/>
  <c r="Y13"/>
  <c r="Y20" s="1"/>
  <c r="Y12"/>
  <c r="Y31" i="3"/>
  <c r="Y26"/>
  <c r="Y8"/>
  <c r="Y10" s="1"/>
  <c r="Y18" s="1"/>
  <c r="Y31" i="6"/>
  <c r="Y26"/>
  <c r="Y8"/>
  <c r="Y10" s="1"/>
  <c r="X23" i="4"/>
  <c r="AA24" i="7" l="1"/>
  <c r="AA31" i="6"/>
  <c r="Z18"/>
  <c r="Z11" i="8" s="1"/>
  <c r="Z7"/>
  <c r="Z9" s="1"/>
  <c r="AA8" i="6"/>
  <c r="AA10" s="1"/>
  <c r="AA8" i="3"/>
  <c r="AA10" s="1"/>
  <c r="AA18" s="1"/>
  <c r="Z16" i="8"/>
  <c r="AA12"/>
  <c r="Z23" i="6"/>
  <c r="Z19"/>
  <c r="Z19" i="3"/>
  <c r="Z23"/>
  <c r="Z24" s="1"/>
  <c r="Y18" i="6"/>
  <c r="Y7" i="8"/>
  <c r="Y9" s="1"/>
  <c r="Y19" i="3"/>
  <c r="Y23"/>
  <c r="Y24" s="1"/>
  <c r="X52" i="6"/>
  <c r="X51"/>
  <c r="W51"/>
  <c r="AA23" i="3" l="1"/>
  <c r="AA24" s="1"/>
  <c r="AA19"/>
  <c r="Z24" i="6"/>
  <c r="AA24" s="1"/>
  <c r="Z18" i="8"/>
  <c r="Z25" s="1"/>
  <c r="Z6" i="7"/>
  <c r="Z8" s="1"/>
  <c r="Z13" s="1"/>
  <c r="Z26" s="1"/>
  <c r="AA18" i="6"/>
  <c r="AA7" i="8"/>
  <c r="AA9" s="1"/>
  <c r="Y19" i="6"/>
  <c r="Y11" i="8"/>
  <c r="Y16" s="1"/>
  <c r="Y23" i="6"/>
  <c r="X24" i="7"/>
  <c r="X18"/>
  <c r="X7"/>
  <c r="X20" i="4"/>
  <c r="X24" s="1"/>
  <c r="X11"/>
  <c r="X15" s="1"/>
  <c r="X22" i="8"/>
  <c r="X21"/>
  <c r="X19"/>
  <c r="X13"/>
  <c r="X20" s="1"/>
  <c r="X12"/>
  <c r="X31" i="3"/>
  <c r="X26"/>
  <c r="X8"/>
  <c r="X10" s="1"/>
  <c r="X18" s="1"/>
  <c r="X31" i="6"/>
  <c r="X26"/>
  <c r="X8"/>
  <c r="X10" s="1"/>
  <c r="W52"/>
  <c r="AA52" s="1"/>
  <c r="W23" i="4"/>
  <c r="AA11" i="8" l="1"/>
  <c r="AA16" s="1"/>
  <c r="AA23" i="6"/>
  <c r="AA18" i="8" s="1"/>
  <c r="AA25" s="1"/>
  <c r="AA19" i="6"/>
  <c r="Y24"/>
  <c r="Y6" i="7"/>
  <c r="Y8" s="1"/>
  <c r="Y13" s="1"/>
  <c r="Y26" s="1"/>
  <c r="Y18" i="8"/>
  <c r="Y25" s="1"/>
  <c r="X19" i="3"/>
  <c r="X23"/>
  <c r="X24" s="1"/>
  <c r="X7" i="8"/>
  <c r="X9" s="1"/>
  <c r="X18" i="6"/>
  <c r="W24" i="7"/>
  <c r="W18"/>
  <c r="W7"/>
  <c r="AA7" s="1"/>
  <c r="W20" i="4"/>
  <c r="W24" s="1"/>
  <c r="W11"/>
  <c r="W15" s="1"/>
  <c r="W22" i="8"/>
  <c r="W21"/>
  <c r="W19"/>
  <c r="W13"/>
  <c r="W20" s="1"/>
  <c r="W12"/>
  <c r="W31" i="3"/>
  <c r="W26"/>
  <c r="W8"/>
  <c r="W10" s="1"/>
  <c r="W18" s="1"/>
  <c r="W31" i="6"/>
  <c r="W26"/>
  <c r="W8"/>
  <c r="W10" s="1"/>
  <c r="T23" i="4"/>
  <c r="U25" i="7"/>
  <c r="U23"/>
  <c r="U22"/>
  <c r="U21"/>
  <c r="U20"/>
  <c r="U19"/>
  <c r="U24" s="1"/>
  <c r="U17"/>
  <c r="U16"/>
  <c r="U15"/>
  <c r="U14"/>
  <c r="U18" s="1"/>
  <c r="U12"/>
  <c r="U11"/>
  <c r="U10"/>
  <c r="U9"/>
  <c r="T24"/>
  <c r="T18"/>
  <c r="T7"/>
  <c r="U23" i="4"/>
  <c r="U22"/>
  <c r="U21"/>
  <c r="U19"/>
  <c r="U18"/>
  <c r="U20" s="1"/>
  <c r="U24" s="1"/>
  <c r="U17"/>
  <c r="U14"/>
  <c r="U13"/>
  <c r="U12"/>
  <c r="U10"/>
  <c r="U9"/>
  <c r="U8"/>
  <c r="U7"/>
  <c r="U11" s="1"/>
  <c r="U15" s="1"/>
  <c r="T20"/>
  <c r="T11"/>
  <c r="T15" s="1"/>
  <c r="I24" i="6"/>
  <c r="U24" i="8"/>
  <c r="U23"/>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3" i="4"/>
  <c r="T16" i="8" l="1"/>
  <c r="U31" i="3"/>
  <c r="X19" i="6"/>
  <c r="X11" i="8"/>
  <c r="X16" s="1"/>
  <c r="X23" i="6"/>
  <c r="W19" i="3"/>
  <c r="W23"/>
  <c r="W24" s="1"/>
  <c r="W7" i="8"/>
  <c r="W9" s="1"/>
  <c r="W18" i="6"/>
  <c r="U26" i="3"/>
  <c r="T24" i="4"/>
  <c r="U8" i="3"/>
  <c r="U10" s="1"/>
  <c r="U18" s="1"/>
  <c r="U19" s="1"/>
  <c r="U8" i="6"/>
  <c r="U10" s="1"/>
  <c r="T7" i="8"/>
  <c r="T9" s="1"/>
  <c r="U12"/>
  <c r="T19" i="6"/>
  <c r="T23"/>
  <c r="T23" i="3"/>
  <c r="T24" s="1"/>
  <c r="T19"/>
  <c r="U23"/>
  <c r="U24" s="1"/>
  <c r="S24" i="7"/>
  <c r="S18"/>
  <c r="S7"/>
  <c r="S24" i="4"/>
  <c r="S20"/>
  <c r="S15"/>
  <c r="S11"/>
  <c r="S22" i="8"/>
  <c r="S21"/>
  <c r="S19"/>
  <c r="S13"/>
  <c r="S20" s="1"/>
  <c r="S12"/>
  <c r="S31" i="3"/>
  <c r="S26"/>
  <c r="S8"/>
  <c r="S10" s="1"/>
  <c r="S18" s="1"/>
  <c r="S31" i="6"/>
  <c r="S26"/>
  <c r="S8"/>
  <c r="S10" s="1"/>
  <c r="X24" l="1"/>
  <c r="X6" i="7"/>
  <c r="X8" s="1"/>
  <c r="X13" s="1"/>
  <c r="X26" s="1"/>
  <c r="X18" i="8"/>
  <c r="X25" s="1"/>
  <c r="W19" i="6"/>
  <c r="W11" i="8"/>
  <c r="W16" s="1"/>
  <c r="W23" i="6"/>
  <c r="U18"/>
  <c r="U7" i="8"/>
  <c r="U9" s="1"/>
  <c r="T24" i="6"/>
  <c r="U24" s="1"/>
  <c r="T18" i="8"/>
  <c r="T25" s="1"/>
  <c r="T6" i="7"/>
  <c r="S7" i="8"/>
  <c r="S9" s="1"/>
  <c r="S18" i="6"/>
  <c r="R24" i="7"/>
  <c r="R18"/>
  <c r="R7"/>
  <c r="R20" i="4"/>
  <c r="R24" s="1"/>
  <c r="R11"/>
  <c r="R15" s="1"/>
  <c r="R22" i="8"/>
  <c r="R21"/>
  <c r="R19"/>
  <c r="R13"/>
  <c r="R20" s="1"/>
  <c r="R12"/>
  <c r="R31" i="3"/>
  <c r="R26"/>
  <c r="R8"/>
  <c r="R10" s="1"/>
  <c r="R18" s="1"/>
  <c r="R52" i="6"/>
  <c r="R51"/>
  <c r="R31"/>
  <c r="R26"/>
  <c r="R8"/>
  <c r="R10" s="1"/>
  <c r="R18" s="1"/>
  <c r="Q24" i="7"/>
  <c r="Q18"/>
  <c r="Q7"/>
  <c r="U7" s="1"/>
  <c r="Q20" i="4"/>
  <c r="Q24" s="1"/>
  <c r="Q11"/>
  <c r="Q15" s="1"/>
  <c r="Q19" i="8"/>
  <c r="Q13"/>
  <c r="Q20" s="1"/>
  <c r="Q21"/>
  <c r="Q22"/>
  <c r="Q12"/>
  <c r="Q31" i="3"/>
  <c r="Q26"/>
  <c r="Q8"/>
  <c r="Q10" s="1"/>
  <c r="Q18" s="1"/>
  <c r="Q52" i="6"/>
  <c r="Q51"/>
  <c r="Q31"/>
  <c r="Q26"/>
  <c r="Q8"/>
  <c r="Q10"/>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0" i="6"/>
  <c r="O21"/>
  <c r="O8" i="8"/>
  <c r="O19"/>
  <c r="O14"/>
  <c r="O21"/>
  <c r="O15"/>
  <c r="O22"/>
  <c r="O23"/>
  <c r="O24"/>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7"/>
  <c r="I14"/>
  <c r="I18" s="1"/>
  <c r="I15"/>
  <c r="I16"/>
  <c r="I25"/>
  <c r="I19"/>
  <c r="I20"/>
  <c r="I21"/>
  <c r="I22"/>
  <c r="I23"/>
  <c r="B8" i="6"/>
  <c r="B10" s="1"/>
  <c r="B18" s="1"/>
  <c r="B7" i="7"/>
  <c r="B11"/>
  <c r="B24"/>
  <c r="B18"/>
  <c r="C8" i="6"/>
  <c r="C10" s="1"/>
  <c r="C18" s="1"/>
  <c r="C15"/>
  <c r="C7" i="7"/>
  <c r="C11"/>
  <c r="C24"/>
  <c r="C18"/>
  <c r="K18"/>
  <c r="K8" i="6"/>
  <c r="K10" s="1"/>
  <c r="K18" s="1"/>
  <c r="K7" i="7"/>
  <c r="K11"/>
  <c r="O11" s="1"/>
  <c r="K24"/>
  <c r="L18"/>
  <c r="L8" i="6"/>
  <c r="L10" s="1"/>
  <c r="L18" s="1"/>
  <c r="L7" i="7"/>
  <c r="L24"/>
  <c r="M18"/>
  <c r="M8" i="6"/>
  <c r="M10"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4" i="7"/>
  <c r="O31" i="6"/>
  <c r="O8" i="3"/>
  <c r="O10" s="1"/>
  <c r="O18" s="1"/>
  <c r="O19" s="1"/>
  <c r="O24"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6" s="1"/>
  <c r="S6"/>
  <c r="S8" s="1"/>
  <c r="S13" s="1"/>
  <c r="S26"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6" s="1"/>
  <c r="B28" s="1"/>
  <c r="C27" s="1"/>
  <c r="O23" i="6"/>
  <c r="O18" i="8" s="1"/>
  <c r="O25" s="1"/>
  <c r="O11"/>
  <c r="O16" s="1"/>
  <c r="O19" i="6"/>
  <c r="G18" i="8"/>
  <c r="G25" s="1"/>
  <c r="G6" i="7"/>
  <c r="G8" s="1"/>
  <c r="G13" s="1"/>
  <c r="G26" s="1"/>
  <c r="C23" i="6"/>
  <c r="C19"/>
  <c r="C11" i="8"/>
  <c r="C16" s="1"/>
  <c r="M18"/>
  <c r="M25" s="1"/>
  <c r="M24" i="6"/>
  <c r="M6" i="7"/>
  <c r="M8" s="1"/>
  <c r="M13" s="1"/>
  <c r="M26" s="1"/>
  <c r="L18" i="8"/>
  <c r="L25" s="1"/>
  <c r="L24" i="6"/>
  <c r="L6" i="7"/>
  <c r="L8" s="1"/>
  <c r="L13" s="1"/>
  <c r="L26" s="1"/>
  <c r="F19" i="6"/>
  <c r="F23"/>
  <c r="F11" i="8"/>
  <c r="F16" s="1"/>
  <c r="E11"/>
  <c r="E16" s="1"/>
  <c r="E23" i="6"/>
  <c r="E19"/>
  <c r="H18" i="8"/>
  <c r="H25" s="1"/>
  <c r="H6" i="7"/>
  <c r="H8" s="1"/>
  <c r="H13" s="1"/>
  <c r="H26" s="1"/>
  <c r="W13" l="1"/>
  <c r="W26" s="1"/>
  <c r="AA8"/>
  <c r="AA13" s="1"/>
  <c r="AA26" s="1"/>
  <c r="R6"/>
  <c r="R8" s="1"/>
  <c r="R13" s="1"/>
  <c r="R26" s="1"/>
  <c r="R18" i="8"/>
  <c r="R25" s="1"/>
  <c r="R24" i="6"/>
  <c r="Q6" i="7"/>
  <c r="Q18" i="8"/>
  <c r="Q25" s="1"/>
  <c r="Q24" i="6"/>
  <c r="E18" i="8"/>
  <c r="E25" s="1"/>
  <c r="E6" i="7"/>
  <c r="K18" i="8"/>
  <c r="K25" s="1"/>
  <c r="K6" i="7"/>
  <c r="K24" i="6"/>
  <c r="F18" i="8"/>
  <c r="F25" s="1"/>
  <c r="F6" i="7"/>
  <c r="F8" s="1"/>
  <c r="F13" s="1"/>
  <c r="F26" s="1"/>
  <c r="C18" i="8"/>
  <c r="C25" s="1"/>
  <c r="C6" i="7"/>
  <c r="C8" s="1"/>
  <c r="C13" s="1"/>
  <c r="C26" s="1"/>
  <c r="C28" s="1"/>
  <c r="E27" s="1"/>
  <c r="C24" i="6"/>
  <c r="N6" i="7"/>
  <c r="N8" s="1"/>
  <c r="N13" s="1"/>
  <c r="N26" s="1"/>
  <c r="N18" i="8"/>
  <c r="N25" s="1"/>
  <c r="N24" i="6"/>
  <c r="Q8" i="7" l="1"/>
  <c r="U6"/>
  <c r="O24" i="6"/>
  <c r="I27" i="7"/>
  <c r="O6"/>
  <c r="K8"/>
  <c r="E8"/>
  <c r="I6"/>
  <c r="Q13" l="1"/>
  <c r="Q26" s="1"/>
  <c r="U8"/>
  <c r="U13" s="1"/>
  <c r="U26" s="1"/>
  <c r="K13"/>
  <c r="K26" s="1"/>
  <c r="O8"/>
  <c r="O13" s="1"/>
  <c r="O26" s="1"/>
  <c r="I8"/>
  <c r="I13" s="1"/>
  <c r="I26" s="1"/>
  <c r="E13"/>
  <c r="E26" s="1"/>
  <c r="E28" s="1"/>
  <c r="F27" s="1"/>
  <c r="F28" s="1"/>
  <c r="G27" s="1"/>
  <c r="G28" s="1"/>
  <c r="H27" s="1"/>
  <c r="H28" s="1"/>
  <c r="I28"/>
  <c r="K27" s="1"/>
  <c r="O27" l="1"/>
  <c r="O28" s="1"/>
  <c r="Q27" s="1"/>
  <c r="K28"/>
  <c r="L27" s="1"/>
  <c r="L28" s="1"/>
  <c r="M27" s="1"/>
  <c r="M28" s="1"/>
  <c r="N27" s="1"/>
  <c r="N28" s="1"/>
  <c r="Q28" l="1"/>
  <c r="R27" s="1"/>
  <c r="R28" s="1"/>
  <c r="S27" s="1"/>
  <c r="S28" s="1"/>
  <c r="T27" s="1"/>
  <c r="T28" s="1"/>
  <c r="U27"/>
  <c r="U28" s="1"/>
  <c r="W27" s="1"/>
  <c r="W28" l="1"/>
  <c r="X27" s="1"/>
  <c r="X28" s="1"/>
  <c r="Y27" s="1"/>
  <c r="Y28" s="1"/>
  <c r="Z27" s="1"/>
  <c r="Z28" s="1"/>
  <c r="AA27"/>
  <c r="AA28" s="1"/>
</calcChain>
</file>

<file path=xl/sharedStrings.xml><?xml version="1.0" encoding="utf-8"?>
<sst xmlns="http://schemas.openxmlformats.org/spreadsheetml/2006/main" count="282" uniqueCount="124">
  <si>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</si>
  <si>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</si>
  <si>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</si>
  <si>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</si>
  <si>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</si>
  <si>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</si>
  <si>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</si>
  <si>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</si>
  <si>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</si>
  <si>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</si>
  <si>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</si>
  <si>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</si>
  <si>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</si>
  <si>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</si>
  <si>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</si>
  <si>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</si>
  <si>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</si>
  <si>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</si>
  <si>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</si>
  <si>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</si>
  <si>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</si>
  <si>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</si>
  <si>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</si>
  <si>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</si>
  <si>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</si>
  <si>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</si>
  <si>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</si>
  <si>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</si>
  <si>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</si>
  <si>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</si>
  <si>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</si>
  <si>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</si>
  <si>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</si>
  <si>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</si>
  <si>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</si>
  <si>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</si>
  <si>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</si>
  <si>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</si>
  <si>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</si>
  <si>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</si>
  <si>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</si>
  <si>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</si>
  <si>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</si>
  <si>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</si>
  <si>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</si>
  <si>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</si>
  <si>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</si>
  <si>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</si>
  <si>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</si>
  <si>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</si>
  <si>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</si>
  <si>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</si>
  <si>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</si>
  <si>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</si>
  <si>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</si>
  <si>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</si>
  <si>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</si>
  <si>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</si>
  <si>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</si>
  <si>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</si>
  <si>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</si>
  <si>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</si>
  <si>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</si>
  <si>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</si>
  <si>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</si>
  <si>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</si>
  <si>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</si>
  <si>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</si>
  <si>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</si>
  <si>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</si>
  <si>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</si>
  <si>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</si>
  <si>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</si>
  <si>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</si>
  <si>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</si>
  <si>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</si>
  <si>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</si>
  <si>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</si>
  <si>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</si>
  <si>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</si>
  <si>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</si>
  <si>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</si>
  <si>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</si>
  <si>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</si>
  <si>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</si>
  <si>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</si>
  <si>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</si>
  <si>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</si>
  <si>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</si>
  <si>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</si>
  <si>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</si>
  <si>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</si>
  <si>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</si>
  <si>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</si>
  <si>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</si>
  <si>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</si>
  <si>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</si>
  <si>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</si>
  <si>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</si>
  <si>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</si>
  <si>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</si>
  <si>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</si>
  <si>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</si>
  <si>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</si>
  <si>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</si>
  <si>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</si>
  <si>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</si>
  <si>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</si>
  <si>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</si>
  <si>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 xml:space="preserve"> + Other tax adjustments</t>
  </si>
  <si>
    <t>Q4 2009</t>
  </si>
  <si>
    <t>FY 2009</t>
  </si>
  <si>
    <t xml:space="preserve"> + Tax adjustments</t>
  </si>
  <si>
    <t>Exercise of DS Stock Option</t>
  </si>
  <si>
    <t>Q1 2010</t>
  </si>
  <si>
    <t>Sale (purchase) of short term investments, net</t>
  </si>
  <si>
    <t>SolidWorks Licenses (Units) (1)</t>
  </si>
  <si>
    <t xml:space="preserve">(1) SolidWorks seats excluding add-on products </t>
  </si>
  <si>
    <t>Q2 2010</t>
  </si>
  <si>
    <t>Q3 2010</t>
  </si>
  <si>
    <t>Borrowing (repayments) of short-term and long-term debt</t>
  </si>
  <si>
    <t>Depreciation of Property &amp; Equipment</t>
  </si>
  <si>
    <t>Q4 2010</t>
  </si>
  <si>
    <t>FY 2010</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</si>
</sst>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80"/>
      </a:dk1>
      <a:lt1>
        <a:sysClr val="window" lastClr="D6D6D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A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7" max="27" width="9.140625" style="34"/>
    <col min="28" max="28" width="4.5703125" customWidth="1"/>
  </cols>
  <sheetData>
    <row r="1" spans="1:27" ht="20.25">
      <c r="A1" s="1" t="s">
        <v>58</v>
      </c>
      <c r="B1" s="38"/>
      <c r="C1" s="38"/>
      <c r="D1" s="38"/>
      <c r="E1" s="39"/>
      <c r="F1" s="40"/>
      <c r="G1" s="40"/>
      <c r="H1" s="40"/>
      <c r="I1" s="40"/>
      <c r="J1" s="40"/>
      <c r="K1" s="40"/>
      <c r="L1" s="40"/>
      <c r="M1" s="40"/>
    </row>
    <row r="2" spans="1:27" ht="12.75" customHeight="1">
      <c r="A2" s="2"/>
      <c r="F2" s="42"/>
      <c r="G2" s="42"/>
      <c r="H2" s="42"/>
      <c r="I2" s="41"/>
      <c r="J2" s="41"/>
      <c r="K2" s="41"/>
      <c r="L2" s="42"/>
      <c r="M2" s="42"/>
    </row>
    <row r="3" spans="1:27" ht="12.75" customHeight="1">
      <c r="A3" s="2" t="s">
        <v>44</v>
      </c>
    </row>
    <row r="4" spans="1:27">
      <c r="A4" s="2"/>
    </row>
    <row r="5" spans="1:27">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
        <v>119</v>
      </c>
      <c r="Z5" s="4" t="s">
        <v>122</v>
      </c>
      <c r="AA5" s="4" t="s">
        <v>123</v>
      </c>
    </row>
    <row r="6" spans="1:27" ht="21" customHeight="1">
      <c r="A6" s="2" t="s">
        <v>59</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row>
    <row r="7" spans="1:27">
      <c r="A7" s="2" t="s">
        <v>60</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row>
    <row r="8" spans="1:27"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row>
    <row r="9" spans="1:27"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row>
    <row r="10" spans="1:27" s="5" customFormat="1" ht="12.75" customHeight="1">
      <c r="A10" s="5" t="s">
        <v>62</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row>
    <row r="11" spans="1:27" s="6" customFormat="1" ht="18" customHeight="1">
      <c r="A11" s="6" t="s">
        <v>70</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row>
    <row r="12" spans="1:27" s="6" customFormat="1">
      <c r="A12" s="6" t="s">
        <v>64</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row>
    <row r="13" spans="1:27"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row>
    <row r="14" spans="1:27"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row>
    <row r="15" spans="1:27" s="7" customFormat="1">
      <c r="A15" s="14" t="s">
        <v>92</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row>
    <row r="16" spans="1:27" s="7" customFormat="1">
      <c r="A16" s="14" t="s">
        <v>68</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row>
    <row r="17" spans="1:27" s="7" customFormat="1">
      <c r="A17" s="14" t="s">
        <v>69</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row>
    <row r="18" spans="1:27" s="5" customFormat="1" ht="13.5" customHeight="1">
      <c r="A18" s="5" t="s">
        <v>20</v>
      </c>
      <c r="B18" s="23">
        <f t="shared" ref="B18:C18" si="4">+SUM(B10:B17)</f>
        <v>228.60000000000011</v>
      </c>
      <c r="C18" s="23">
        <f t="shared" si="4"/>
        <v>237.69999999999996</v>
      </c>
      <c r="D18" s="23"/>
      <c r="E18" s="23">
        <f t="shared" ref="E18:I18" si="5">+SUM(E10:E17)</f>
        <v>49.300000000000061</v>
      </c>
      <c r="F18" s="23">
        <f t="shared" si="5"/>
        <v>57.399999999999963</v>
      </c>
      <c r="G18" s="23">
        <f t="shared" si="5"/>
        <v>50.79999999999994</v>
      </c>
      <c r="H18" s="23">
        <f t="shared" si="5"/>
        <v>106.59999999999998</v>
      </c>
      <c r="I18" s="23">
        <f t="shared" si="5"/>
        <v>264.10000000000025</v>
      </c>
      <c r="J18" s="23"/>
      <c r="K18" s="23">
        <f t="shared" ref="K18:O18" si="6">+SUM(K10:K17)</f>
        <v>72.3</v>
      </c>
      <c r="L18" s="23">
        <f t="shared" si="6"/>
        <v>65.5</v>
      </c>
      <c r="M18" s="23">
        <f t="shared" si="6"/>
        <v>54.499999999999986</v>
      </c>
      <c r="N18" s="23">
        <f t="shared" si="6"/>
        <v>81.599999999999994</v>
      </c>
      <c r="O18" s="23">
        <f t="shared" si="6"/>
        <v>273.90000000000015</v>
      </c>
      <c r="Q18" s="23">
        <f t="shared" ref="Q18:R18" si="7">+SUM(Q10:Q17)</f>
        <v>40.199999999999953</v>
      </c>
      <c r="R18" s="23">
        <f t="shared" si="7"/>
        <v>42.399999999999977</v>
      </c>
      <c r="S18" s="23">
        <f>+SUM(S10:S17)</f>
        <v>56.699999999999982</v>
      </c>
      <c r="T18" s="23">
        <f>+SUM(T10:T17)</f>
        <v>91.699999999999946</v>
      </c>
      <c r="U18" s="23">
        <f t="shared" ref="U18" si="8">+SUM(U10:U17)</f>
        <v>230.99999999999994</v>
      </c>
      <c r="W18" s="23">
        <f t="shared" ref="W18:X18" si="9">+SUM(W10:W17)</f>
        <v>49.499999999999986</v>
      </c>
      <c r="X18" s="23">
        <f t="shared" si="9"/>
        <v>71.999999999999986</v>
      </c>
      <c r="Y18" s="23">
        <f t="shared" ref="Y18:AA18" si="10">+SUM(Y10:Y17)</f>
        <v>75.8</v>
      </c>
      <c r="Z18" s="23">
        <f t="shared" si="10"/>
        <v>124.70000000000002</v>
      </c>
      <c r="AA18" s="23">
        <f t="shared" si="10"/>
        <v>322</v>
      </c>
    </row>
    <row r="19" spans="1:27"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row>
    <row r="20" spans="1:27"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row>
    <row r="21" spans="1:27" s="5" customFormat="1" ht="12.75" customHeight="1">
      <c r="A21" s="16" t="s">
        <v>66</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row>
    <row r="22" spans="1:27"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row>
    <row r="23" spans="1:27" s="5" customFormat="1" ht="21" customHeight="1" collapsed="1">
      <c r="A23" s="5" t="s">
        <v>85</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row>
    <row r="24" spans="1:27"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row>
    <row r="25" spans="1:27"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row>
    <row r="26" spans="1:27" s="5" customFormat="1" ht="42" customHeight="1">
      <c r="A26" s="5" t="s">
        <v>74</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row>
    <row r="27" spans="1:27" s="6" customFormat="1">
      <c r="A27" s="6" t="s">
        <v>13</v>
      </c>
      <c r="B27" s="20">
        <v>585</v>
      </c>
      <c r="C27" s="20">
        <v>730.5</v>
      </c>
      <c r="D27" s="28"/>
      <c r="E27" s="20">
        <v>185</v>
      </c>
      <c r="F27" s="20">
        <v>190.8</v>
      </c>
      <c r="G27" s="20">
        <v>193.9</v>
      </c>
      <c r="H27" s="20">
        <v>241.3</v>
      </c>
      <c r="I27" s="6">
        <f>+E27+F27+G27+H27</f>
        <v>811</v>
      </c>
      <c r="J27" s="28"/>
      <c r="K27" s="20">
        <v>201.9</v>
      </c>
      <c r="L27" s="20">
        <v>211.6</v>
      </c>
      <c r="M27" s="20">
        <v>208.9</v>
      </c>
      <c r="N27" s="20">
        <v>255.8</v>
      </c>
      <c r="O27" s="6">
        <f>+K27+L27+M27+N27</f>
        <v>878.2</v>
      </c>
      <c r="Q27" s="20">
        <v>200.7</v>
      </c>
      <c r="R27" s="20">
        <v>206.5</v>
      </c>
      <c r="S27" s="20">
        <v>194.7</v>
      </c>
      <c r="T27" s="20">
        <v>237.1</v>
      </c>
      <c r="U27" s="6">
        <f>+Q27+R27+S27+T27</f>
        <v>839</v>
      </c>
      <c r="W27" s="20">
        <v>208.8</v>
      </c>
      <c r="X27" s="20">
        <v>268.39999999999998</v>
      </c>
      <c r="Y27" s="20">
        <v>286.89999999999998</v>
      </c>
      <c r="Z27" s="20">
        <v>335.4</v>
      </c>
      <c r="AA27" s="6">
        <f>+W27+X27+Y27+Z27</f>
        <v>1099.5</v>
      </c>
    </row>
    <row r="28" spans="1:27" s="6" customFormat="1" ht="13.5" customHeight="1">
      <c r="A28" s="6" t="s">
        <v>14</v>
      </c>
      <c r="B28" s="20">
        <v>410.2</v>
      </c>
      <c r="C28" s="20">
        <v>447.8</v>
      </c>
      <c r="D28" s="28"/>
      <c r="E28" s="20">
        <v>106.3</v>
      </c>
      <c r="F28" s="20">
        <v>110.9</v>
      </c>
      <c r="G28" s="20">
        <v>116</v>
      </c>
      <c r="H28" s="20">
        <v>145.19999999999999</v>
      </c>
      <c r="I28" s="6">
        <f>+E28+F28+G28+H28</f>
        <v>478.4</v>
      </c>
      <c r="J28" s="28"/>
      <c r="K28" s="20">
        <v>122.4</v>
      </c>
      <c r="L28" s="20">
        <v>126.6</v>
      </c>
      <c r="M28" s="20">
        <v>122.5</v>
      </c>
      <c r="N28" s="20">
        <v>150.69999999999999</v>
      </c>
      <c r="O28" s="6">
        <f>+K28+L28+M28+N28</f>
        <v>522.20000000000005</v>
      </c>
      <c r="Q28" s="20">
        <v>116.5</v>
      </c>
      <c r="R28" s="20">
        <v>117.9</v>
      </c>
      <c r="S28" s="20">
        <v>118.8</v>
      </c>
      <c r="T28" s="20">
        <v>134.30000000000001</v>
      </c>
      <c r="U28" s="6">
        <f>+Q28+R28+S28+T28</f>
        <v>487.5</v>
      </c>
      <c r="W28" s="20">
        <v>120.7</v>
      </c>
      <c r="X28" s="20">
        <v>162.69999999999999</v>
      </c>
      <c r="Y28" s="20">
        <v>171.7</v>
      </c>
      <c r="Z28" s="20">
        <v>199</v>
      </c>
      <c r="AA28" s="6">
        <f>+W28+X28+Y28+Z28</f>
        <v>654.09999999999991</v>
      </c>
    </row>
    <row r="29" spans="1:27" s="6" customFormat="1">
      <c r="A29" s="6" t="s">
        <v>15</v>
      </c>
      <c r="B29" s="20">
        <v>87.3</v>
      </c>
      <c r="C29" s="20">
        <v>128.19999999999999</v>
      </c>
      <c r="D29" s="28"/>
      <c r="E29" s="20">
        <v>38.6</v>
      </c>
      <c r="F29" s="20">
        <v>40.299999999999997</v>
      </c>
      <c r="G29" s="20">
        <v>37.700000000000003</v>
      </c>
      <c r="H29" s="20">
        <v>50.3</v>
      </c>
      <c r="I29" s="6">
        <f>+E29+F29+G29+H29</f>
        <v>166.9</v>
      </c>
      <c r="J29" s="28"/>
      <c r="K29" s="20">
        <v>38.1</v>
      </c>
      <c r="L29" s="20">
        <v>43.3</v>
      </c>
      <c r="M29" s="20">
        <v>43.8</v>
      </c>
      <c r="N29" s="20">
        <v>53.5</v>
      </c>
      <c r="O29" s="6">
        <f>+K29+L29+M29+N29</f>
        <v>178.7</v>
      </c>
      <c r="Q29" s="20">
        <v>34.1</v>
      </c>
      <c r="R29" s="20">
        <v>40.1</v>
      </c>
      <c r="S29" s="20">
        <v>30</v>
      </c>
      <c r="T29" s="20">
        <v>48.6</v>
      </c>
      <c r="U29" s="6">
        <f>+Q29+R29+S29+T29</f>
        <v>152.80000000000001</v>
      </c>
      <c r="W29" s="20">
        <v>36.200000000000003</v>
      </c>
      <c r="X29" s="20">
        <v>47.6</v>
      </c>
      <c r="Y29" s="20">
        <v>51.6</v>
      </c>
      <c r="Z29" s="20">
        <v>67</v>
      </c>
      <c r="AA29" s="6">
        <f>+W29+X29+Y29+Z29</f>
        <v>202.4</v>
      </c>
    </row>
    <row r="30" spans="1:27" s="6" customFormat="1">
      <c r="A30" s="6" t="s">
        <v>91</v>
      </c>
      <c r="B30" s="20">
        <v>198.6</v>
      </c>
      <c r="C30" s="20">
        <v>232.6</v>
      </c>
      <c r="D30" s="28"/>
      <c r="E30" s="20">
        <v>60.8</v>
      </c>
      <c r="F30" s="20">
        <v>62.5</v>
      </c>
      <c r="G30" s="20">
        <v>62</v>
      </c>
      <c r="H30" s="20">
        <v>67</v>
      </c>
      <c r="I30" s="6">
        <f>+E30+F30+G30+H30</f>
        <v>252.3</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c r="X30" s="20">
        <v>78</v>
      </c>
      <c r="Y30" s="20">
        <v>79.8</v>
      </c>
      <c r="Z30" s="20">
        <v>82.8</v>
      </c>
      <c r="AA30" s="6">
        <f>+W30+X30+Y30+Z30</f>
        <v>311.5</v>
      </c>
    </row>
    <row r="31" spans="1:27"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row>
    <row r="32" spans="1:27" s="6" customFormat="1" ht="13.5" customHeight="1">
      <c r="A32" s="6" t="s">
        <v>3</v>
      </c>
      <c r="B32" s="20">
        <v>283</v>
      </c>
      <c r="C32" s="20">
        <v>356</v>
      </c>
      <c r="D32" s="28"/>
      <c r="E32" s="20">
        <v>96.1</v>
      </c>
      <c r="F32" s="20">
        <v>93.6</v>
      </c>
      <c r="G32" s="20">
        <v>96.1</v>
      </c>
      <c r="H32" s="20">
        <v>106</v>
      </c>
      <c r="I32" s="6">
        <f>+E32+F32+G32+H32</f>
        <v>391.79999999999995</v>
      </c>
      <c r="J32" s="28"/>
      <c r="K32" s="20">
        <v>93.9</v>
      </c>
      <c r="L32" s="20">
        <v>95.9</v>
      </c>
      <c r="M32" s="20">
        <v>101.4</v>
      </c>
      <c r="N32" s="20">
        <v>118.9</v>
      </c>
      <c r="O32" s="6">
        <f>+K32+L32+M32+N32</f>
        <v>410.1</v>
      </c>
      <c r="Q32" s="20">
        <v>97.4</v>
      </c>
      <c r="R32" s="20">
        <v>96.5</v>
      </c>
      <c r="S32" s="20">
        <v>89.1</v>
      </c>
      <c r="T32" s="20">
        <v>103.3</v>
      </c>
      <c r="U32" s="6">
        <f>+Q32+R32+S32+T32</f>
        <v>386.3</v>
      </c>
      <c r="W32" s="20">
        <v>91.7</v>
      </c>
      <c r="X32" s="20">
        <v>116.2</v>
      </c>
      <c r="Y32" s="20">
        <v>116.3</v>
      </c>
      <c r="Z32" s="20">
        <v>132.30000000000001</v>
      </c>
      <c r="AA32" s="6">
        <f>+W32+X32+Y32+Z32</f>
        <v>456.5</v>
      </c>
    </row>
    <row r="33" spans="1:27" s="6" customFormat="1">
      <c r="A33" s="6" t="s">
        <v>4</v>
      </c>
      <c r="B33" s="20">
        <v>438.2</v>
      </c>
      <c r="C33" s="20">
        <v>541.9</v>
      </c>
      <c r="D33" s="28"/>
      <c r="E33" s="20">
        <v>122.8</v>
      </c>
      <c r="F33" s="20">
        <v>140.80000000000001</v>
      </c>
      <c r="G33" s="20">
        <v>130.9</v>
      </c>
      <c r="H33" s="20">
        <v>181.4</v>
      </c>
      <c r="I33" s="6">
        <f>+E33+F33+G33+H33</f>
        <v>575.9</v>
      </c>
      <c r="J33" s="28"/>
      <c r="K33" s="20">
        <v>138.69999999999999</v>
      </c>
      <c r="L33" s="20">
        <v>157.1</v>
      </c>
      <c r="M33" s="20">
        <v>146.1</v>
      </c>
      <c r="N33" s="20">
        <v>178.3</v>
      </c>
      <c r="O33" s="6">
        <f>+K33+L33+M33+N33</f>
        <v>620.20000000000005</v>
      </c>
      <c r="Q33" s="20">
        <v>137.6</v>
      </c>
      <c r="R33" s="20">
        <v>144.19999999999999</v>
      </c>
      <c r="S33" s="20">
        <v>134.80000000000001</v>
      </c>
      <c r="T33" s="20">
        <v>160.9</v>
      </c>
      <c r="U33" s="6">
        <f>+Q33+R33+S33+T33</f>
        <v>577.5</v>
      </c>
      <c r="W33" s="20">
        <v>140.9</v>
      </c>
      <c r="X33" s="20">
        <v>173.7</v>
      </c>
      <c r="Y33" s="20">
        <v>173</v>
      </c>
      <c r="Z33" s="20">
        <v>215.3</v>
      </c>
      <c r="AA33" s="6">
        <f>+W33+X33+Y33+Z33</f>
        <v>702.90000000000009</v>
      </c>
    </row>
    <row r="34" spans="1:27" s="6" customFormat="1">
      <c r="A34" s="6" t="s">
        <v>5</v>
      </c>
      <c r="B34" s="20">
        <v>213.3</v>
      </c>
      <c r="C34" s="20">
        <v>259.89999999999998</v>
      </c>
      <c r="D34" s="28"/>
      <c r="E34" s="20">
        <v>72</v>
      </c>
      <c r="F34" s="20">
        <v>71.3</v>
      </c>
      <c r="G34" s="20">
        <v>72.099999999999994</v>
      </c>
      <c r="H34" s="20">
        <v>75.7</v>
      </c>
      <c r="I34" s="6">
        <f>+E34+F34+G34+H34</f>
        <v>291.10000000000002</v>
      </c>
      <c r="J34" s="28"/>
      <c r="K34" s="20">
        <v>74.8</v>
      </c>
      <c r="L34" s="20">
        <v>73.2</v>
      </c>
      <c r="M34" s="20">
        <v>70.8</v>
      </c>
      <c r="N34" s="20">
        <v>85.7</v>
      </c>
      <c r="O34" s="6">
        <f>+K34+L34+M34+N34</f>
        <v>304.5</v>
      </c>
      <c r="Q34" s="20">
        <v>74.7</v>
      </c>
      <c r="R34" s="20">
        <v>70.2</v>
      </c>
      <c r="S34" s="20">
        <v>67.8</v>
      </c>
      <c r="T34" s="20">
        <v>74.8</v>
      </c>
      <c r="U34" s="6">
        <f>+Q34+R34+S34+T34</f>
        <v>287.5</v>
      </c>
      <c r="W34" s="20">
        <v>79.3</v>
      </c>
      <c r="X34" s="20">
        <v>95.7</v>
      </c>
      <c r="Y34" s="20">
        <v>114.3</v>
      </c>
      <c r="Z34" s="20">
        <v>115.1</v>
      </c>
      <c r="AA34" s="6">
        <f>+W34+X34+Y34+Z34</f>
        <v>404.4</v>
      </c>
    </row>
    <row r="35" spans="1:27"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row>
    <row r="36" spans="1:27"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row>
    <row r="37" spans="1:27" s="6" customFormat="1" ht="12.75" customHeight="1">
      <c r="A37" s="16" t="s">
        <v>59</v>
      </c>
      <c r="B37" s="47" t="s">
        <v>78</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row>
    <row r="38" spans="1:27" s="6" customFormat="1" ht="12.75" customHeight="1">
      <c r="A38" s="16" t="s">
        <v>60</v>
      </c>
      <c r="B38" s="47" t="s">
        <v>78</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row>
    <row r="39" spans="1:27"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row>
    <row r="40" spans="1:27" s="6" customFormat="1">
      <c r="A40" s="6" t="s">
        <v>61</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row>
    <row r="41" spans="1:27"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row>
    <row r="42" spans="1:27" s="6" customFormat="1">
      <c r="A42" s="6" t="s">
        <v>13</v>
      </c>
      <c r="B42" s="47" t="s">
        <v>78</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row>
    <row r="43" spans="1:27" s="6" customFormat="1" ht="13.5" customHeight="1">
      <c r="A43" s="6" t="s">
        <v>14</v>
      </c>
      <c r="B43" s="47" t="s">
        <v>78</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row>
    <row r="44" spans="1:27" s="6" customFormat="1">
      <c r="A44" s="6" t="s">
        <v>15</v>
      </c>
      <c r="B44" s="47" t="s">
        <v>78</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row>
    <row r="45" spans="1:27" s="6" customFormat="1">
      <c r="A45" s="6" t="s">
        <v>91</v>
      </c>
      <c r="B45" s="47" t="s">
        <v>78</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row>
    <row r="46" spans="1:27"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row>
    <row r="47" spans="1:27" s="6" customFormat="1" ht="13.5" customHeight="1">
      <c r="A47" s="6" t="s">
        <v>3</v>
      </c>
      <c r="B47" s="47" t="s">
        <v>78</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row>
    <row r="48" spans="1:27" s="6" customFormat="1">
      <c r="A48" s="6" t="s">
        <v>4</v>
      </c>
      <c r="B48" s="47" t="s">
        <v>78</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row>
    <row r="49" spans="1:27" s="6" customFormat="1">
      <c r="A49" s="6" t="s">
        <v>5</v>
      </c>
      <c r="B49" s="47" t="s">
        <v>78</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row>
    <row r="50" spans="1:27"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row>
    <row r="51" spans="1:27"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row>
    <row r="52" spans="1:27" s="9" customFormat="1" ht="21" customHeight="1">
      <c r="A52" s="56" t="s">
        <v>116</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row>
    <row r="53" spans="1:27"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row>
    <row r="54" spans="1:27"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s="6" customFormat="1">
      <c r="A55" s="57" t="s">
        <v>117</v>
      </c>
      <c r="B55" s="13"/>
      <c r="C55" s="13"/>
      <c r="D55" s="13"/>
      <c r="E55" s="13"/>
      <c r="F55" s="13"/>
      <c r="G55" s="13"/>
      <c r="H55" s="13"/>
      <c r="I55" s="13"/>
      <c r="J55" s="13"/>
      <c r="K55" s="13"/>
      <c r="L55" s="13"/>
      <c r="M55" s="13"/>
      <c r="O55" s="34"/>
      <c r="Q55" s="13"/>
      <c r="U55" s="34"/>
      <c r="W55" s="13"/>
      <c r="X55" s="13"/>
      <c r="Y55" s="13"/>
      <c r="Z55" s="13"/>
      <c r="AA55" s="34"/>
    </row>
    <row r="56" spans="1:27" s="6" customFormat="1">
      <c r="B56" s="13"/>
      <c r="C56" s="13"/>
      <c r="D56" s="13"/>
      <c r="E56" s="13"/>
      <c r="F56" s="13"/>
      <c r="G56" s="13"/>
      <c r="H56" s="13"/>
      <c r="I56" s="13"/>
      <c r="J56" s="13"/>
      <c r="K56" s="13"/>
      <c r="L56" s="13"/>
      <c r="M56" s="13"/>
      <c r="O56" s="34"/>
      <c r="Q56" s="13"/>
      <c r="U56" s="34"/>
      <c r="W56" s="13"/>
      <c r="X56" s="13"/>
      <c r="Y56" s="13"/>
      <c r="Z56" s="13"/>
      <c r="AA56" s="34"/>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AA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7" max="27" width="9.140625" style="34"/>
    <col min="28" max="28" width="4.5703125" customWidth="1"/>
  </cols>
  <sheetData>
    <row r="1" spans="1:27" ht="20.25">
      <c r="A1" s="1" t="s">
        <v>97</v>
      </c>
    </row>
    <row r="2" spans="1:27" ht="12.75" customHeight="1">
      <c r="A2" s="2"/>
    </row>
    <row r="3" spans="1:27" ht="12.75" customHeight="1">
      <c r="A3" s="2" t="s">
        <v>44</v>
      </c>
    </row>
    <row r="4" spans="1:27">
      <c r="A4" s="2"/>
    </row>
    <row r="5" spans="1:27">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c r="Z5" s="4" t="str">
        <f>+'Income Statement IFRS'!Z5</f>
        <v>Q4 2010</v>
      </c>
      <c r="AA5" s="4" t="str">
        <f>+'Income Statement IFRS'!AA5</f>
        <v>FY 2010</v>
      </c>
    </row>
    <row r="6" spans="1:27" ht="21" customHeight="1">
      <c r="A6" s="2" t="s">
        <v>59</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row>
    <row r="7" spans="1:27">
      <c r="A7" s="2" t="s">
        <v>60</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row>
    <row r="8" spans="1:27"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row>
    <row r="9" spans="1:27"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row>
    <row r="10" spans="1:27" s="5" customFormat="1" ht="12.75" customHeight="1">
      <c r="A10" s="5" t="s">
        <v>62</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row>
    <row r="11" spans="1:27" s="6" customFormat="1" ht="18" customHeight="1">
      <c r="A11" s="6" t="s">
        <v>63</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row>
    <row r="12" spans="1:27" s="6" customFormat="1">
      <c r="A12" s="6" t="s">
        <v>64</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row>
    <row r="13" spans="1:27"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row>
    <row r="14" spans="1:27"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row>
    <row r="15" spans="1:27" s="7" customFormat="1">
      <c r="A15" s="14" t="s">
        <v>92</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row>
    <row r="16" spans="1:27"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row>
    <row r="17" spans="1:27"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row>
    <row r="18" spans="1:27" s="5" customFormat="1" ht="13.5" customHeight="1" collapsed="1">
      <c r="A18" s="5" t="s">
        <v>20</v>
      </c>
      <c r="B18" s="23">
        <f t="shared" ref="B18:C18" si="4">+SUM(B10:B17)</f>
        <v>269.89999999999998</v>
      </c>
      <c r="C18" s="23">
        <f t="shared" si="4"/>
        <v>316.2</v>
      </c>
      <c r="D18" s="23"/>
      <c r="E18" s="23">
        <f t="shared" ref="E18:I18" si="5">+SUM(E10:E17)</f>
        <v>65.100000000000051</v>
      </c>
      <c r="F18" s="23">
        <f t="shared" si="5"/>
        <v>72.199999999999932</v>
      </c>
      <c r="G18" s="23">
        <f t="shared" si="5"/>
        <v>67.800000000000011</v>
      </c>
      <c r="H18" s="23">
        <f t="shared" si="5"/>
        <v>129.39999999999998</v>
      </c>
      <c r="I18" s="23">
        <f t="shared" si="5"/>
        <v>334.50000000000028</v>
      </c>
      <c r="J18" s="23"/>
      <c r="K18" s="23">
        <f t="shared" ref="K18:O18" si="6">+SUM(K10:K17)</f>
        <v>70.200000000000017</v>
      </c>
      <c r="L18" s="23">
        <f t="shared" si="6"/>
        <v>81.799999999999983</v>
      </c>
      <c r="M18" s="23">
        <f t="shared" si="6"/>
        <v>75.899999999999949</v>
      </c>
      <c r="N18" s="23">
        <f t="shared" si="6"/>
        <v>114.10000000000004</v>
      </c>
      <c r="O18" s="23">
        <f t="shared" si="6"/>
        <v>342.00000000000023</v>
      </c>
      <c r="Q18" s="23">
        <f t="shared" ref="Q18:R18" si="7">+SUM(Q10:Q17)</f>
        <v>60.399999999999913</v>
      </c>
      <c r="R18" s="23">
        <f t="shared" si="7"/>
        <v>68.100000000000051</v>
      </c>
      <c r="S18" s="23">
        <f>+SUM(S10:S17)</f>
        <v>74.500000000000028</v>
      </c>
      <c r="T18" s="23">
        <f>+SUM(T10:T17)</f>
        <v>110.69999999999996</v>
      </c>
      <c r="U18" s="23">
        <f t="shared" ref="U18" si="8">+SUM(U10:U17)</f>
        <v>313.7000000000001</v>
      </c>
      <c r="W18" s="23">
        <f t="shared" ref="W18:X18" si="9">+SUM(W10:W17)</f>
        <v>69.099999999999937</v>
      </c>
      <c r="X18" s="23">
        <f t="shared" si="9"/>
        <v>109.50000000000004</v>
      </c>
      <c r="Y18" s="23">
        <f t="shared" ref="Y18:AA18" si="10">+SUM(Y10:Y17)</f>
        <v>114.49999999999991</v>
      </c>
      <c r="Z18" s="23">
        <f t="shared" si="10"/>
        <v>158.60000000000002</v>
      </c>
      <c r="AA18" s="23">
        <f t="shared" si="10"/>
        <v>451.69999999999993</v>
      </c>
    </row>
    <row r="19" spans="1:27"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row>
    <row r="20" spans="1:27"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row>
    <row r="21" spans="1:27" s="5" customFormat="1" ht="12.75" customHeight="1">
      <c r="A21" s="16" t="s">
        <v>66</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row>
    <row r="22" spans="1:27"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row>
    <row r="23" spans="1:27" s="5" customFormat="1" ht="21" customHeight="1" collapsed="1">
      <c r="A23" s="5" t="s">
        <v>85</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row>
    <row r="24" spans="1:27"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row>
    <row r="25" spans="1:27"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row>
    <row r="26" spans="1:27" s="5" customFormat="1" ht="42" customHeight="1">
      <c r="A26" s="5" t="s">
        <v>74</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row>
    <row r="27" spans="1:27" s="6" customFormat="1">
      <c r="A27" s="6" t="s">
        <v>13</v>
      </c>
      <c r="B27" s="20">
        <v>593.20000000000005</v>
      </c>
      <c r="C27" s="20">
        <v>746.6</v>
      </c>
      <c r="D27" s="28"/>
      <c r="E27" s="20">
        <v>187.3</v>
      </c>
      <c r="F27" s="20">
        <v>193</v>
      </c>
      <c r="G27" s="20">
        <v>195.8</v>
      </c>
      <c r="H27" s="20">
        <v>249.3</v>
      </c>
      <c r="I27" s="6">
        <f>+E27+F27+G27+H27</f>
        <v>825.40000000000009</v>
      </c>
      <c r="J27" s="28"/>
      <c r="K27" s="20">
        <v>202.4</v>
      </c>
      <c r="L27" s="20">
        <v>211.6</v>
      </c>
      <c r="M27" s="20">
        <v>210.3</v>
      </c>
      <c r="N27" s="20">
        <v>257.3</v>
      </c>
      <c r="O27" s="6">
        <f>+K27+L27+M27+N27</f>
        <v>881.59999999999991</v>
      </c>
      <c r="Q27" s="20">
        <v>201.7</v>
      </c>
      <c r="R27" s="20">
        <v>206.8</v>
      </c>
      <c r="S27" s="20">
        <v>194.8</v>
      </c>
      <c r="T27" s="20">
        <v>237.2</v>
      </c>
      <c r="U27" s="6">
        <f>+Q27+R27+S27+T27</f>
        <v>840.5</v>
      </c>
      <c r="W27" s="20">
        <v>208.9</v>
      </c>
      <c r="X27" s="20">
        <v>274.7</v>
      </c>
      <c r="Y27" s="20">
        <v>292.10000000000002</v>
      </c>
      <c r="Z27" s="20">
        <v>340</v>
      </c>
      <c r="AA27" s="6">
        <f>+W27+X27+Y27+Z27</f>
        <v>1115.7</v>
      </c>
    </row>
    <row r="28" spans="1:27" s="6" customFormat="1" ht="13.5" customHeight="1">
      <c r="A28" s="6" t="s">
        <v>14</v>
      </c>
      <c r="B28" s="20">
        <v>410.2</v>
      </c>
      <c r="C28" s="20">
        <v>447.9</v>
      </c>
      <c r="D28" s="28"/>
      <c r="E28" s="20">
        <v>106.3</v>
      </c>
      <c r="F28" s="20">
        <v>111.1</v>
      </c>
      <c r="G28" s="20">
        <v>116.9</v>
      </c>
      <c r="H28" s="20">
        <v>152.6</v>
      </c>
      <c r="I28" s="6">
        <f>+E28+F28+G28+H28</f>
        <v>486.9</v>
      </c>
      <c r="J28" s="28"/>
      <c r="K28" s="20">
        <v>122.7</v>
      </c>
      <c r="L28" s="20">
        <v>126.6</v>
      </c>
      <c r="M28" s="20">
        <v>122.5</v>
      </c>
      <c r="N28" s="20">
        <v>150.69999999999999</v>
      </c>
      <c r="O28" s="6">
        <f>+K28+L28+M28+N28</f>
        <v>522.5</v>
      </c>
      <c r="Q28" s="20">
        <v>116.5</v>
      </c>
      <c r="R28" s="20">
        <v>117.9</v>
      </c>
      <c r="S28" s="20">
        <v>118.8</v>
      </c>
      <c r="T28" s="20">
        <v>134.30000000000001</v>
      </c>
      <c r="U28" s="6">
        <f>+Q28+R28+S28+T28</f>
        <v>487.5</v>
      </c>
      <c r="W28" s="20">
        <v>120.7</v>
      </c>
      <c r="X28" s="20">
        <v>168.1</v>
      </c>
      <c r="Y28" s="20">
        <v>175.7</v>
      </c>
      <c r="Z28" s="20">
        <v>202.8</v>
      </c>
      <c r="AA28" s="6">
        <f>+W28+X28+Y28+Z28</f>
        <v>667.3</v>
      </c>
    </row>
    <row r="29" spans="1:27" s="6" customFormat="1">
      <c r="A29" s="6" t="s">
        <v>15</v>
      </c>
      <c r="B29" s="20">
        <v>87.3</v>
      </c>
      <c r="C29" s="20">
        <v>137.5</v>
      </c>
      <c r="D29" s="28"/>
      <c r="E29" s="20">
        <v>40.9</v>
      </c>
      <c r="F29" s="20">
        <v>42.3</v>
      </c>
      <c r="G29" s="20">
        <v>38.700000000000003</v>
      </c>
      <c r="H29" s="20">
        <v>50.9</v>
      </c>
      <c r="I29" s="6">
        <f>+E29+F29+G29+H29</f>
        <v>172.79999999999998</v>
      </c>
      <c r="J29" s="28"/>
      <c r="K29" s="20">
        <v>38.299999999999997</v>
      </c>
      <c r="L29" s="20">
        <v>43.3</v>
      </c>
      <c r="M29" s="20">
        <v>43.8</v>
      </c>
      <c r="N29" s="20">
        <v>53.7</v>
      </c>
      <c r="O29" s="6">
        <f>+K29+L29+M29+N29</f>
        <v>179.1</v>
      </c>
      <c r="Q29" s="20">
        <v>34.1</v>
      </c>
      <c r="R29" s="20">
        <v>40.1</v>
      </c>
      <c r="S29" s="20">
        <v>30</v>
      </c>
      <c r="T29" s="20">
        <v>48.6</v>
      </c>
      <c r="U29" s="6">
        <f>+Q29+R29+S29+T29</f>
        <v>152.80000000000001</v>
      </c>
      <c r="W29" s="20">
        <v>36.200000000000003</v>
      </c>
      <c r="X29" s="20">
        <v>48.5</v>
      </c>
      <c r="Y29" s="20">
        <v>52.6</v>
      </c>
      <c r="Z29" s="20">
        <v>67.900000000000006</v>
      </c>
      <c r="AA29" s="6">
        <f>+W29+X29+Y29+Z29</f>
        <v>205.20000000000002</v>
      </c>
    </row>
    <row r="30" spans="1:27" s="6" customFormat="1">
      <c r="A30" s="6" t="s">
        <v>91</v>
      </c>
      <c r="B30" s="20">
        <v>199.5</v>
      </c>
      <c r="C30" s="20">
        <v>236.2</v>
      </c>
      <c r="D30" s="28"/>
      <c r="E30" s="20">
        <v>62.3</v>
      </c>
      <c r="F30" s="20">
        <v>63.4</v>
      </c>
      <c r="G30" s="20">
        <v>62.3</v>
      </c>
      <c r="H30" s="20">
        <v>67</v>
      </c>
      <c r="I30" s="6">
        <f>+E30+F30+G30+H30</f>
        <v>255</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c r="X30" s="20">
        <v>78</v>
      </c>
      <c r="Y30" s="20">
        <v>79.8</v>
      </c>
      <c r="Z30" s="20">
        <v>82.8</v>
      </c>
      <c r="AA30" s="6">
        <f>+W30+X30+Y30+Z30</f>
        <v>311.5</v>
      </c>
    </row>
    <row r="31" spans="1:27"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Q31" s="25">
        <f>+SUM(Q32:Q34)</f>
        <v>310.7</v>
      </c>
      <c r="R31" s="25">
        <f>+SUM(R32:R34)</f>
        <v>311.2</v>
      </c>
      <c r="S31" s="25">
        <f>+SUM(S32:S34)</f>
        <v>291.8</v>
      </c>
      <c r="T31" s="25">
        <f>+SUM(T32:T34)</f>
        <v>339.1</v>
      </c>
      <c r="U31" s="25">
        <f>+SUM(U32:U34)</f>
        <v>1252.8000000000002</v>
      </c>
      <c r="W31" s="25">
        <f>+SUM(W32:W34)</f>
        <v>312</v>
      </c>
      <c r="X31" s="25">
        <f>+SUM(X32:X34)</f>
        <v>391.9</v>
      </c>
      <c r="Y31" s="25">
        <f>+SUM(Y32:Y34)</f>
        <v>408.79999999999995</v>
      </c>
      <c r="Z31" s="25">
        <f>+SUM(Z32:Z34)</f>
        <v>467.29999999999995</v>
      </c>
      <c r="AA31" s="25">
        <f>+SUM(AA32:AA34)</f>
        <v>1580</v>
      </c>
    </row>
    <row r="32" spans="1:27" s="6" customFormat="1" ht="13.5" customHeight="1">
      <c r="A32" s="6" t="s">
        <v>3</v>
      </c>
      <c r="B32" s="20">
        <v>286.3</v>
      </c>
      <c r="C32" s="20">
        <v>366.5</v>
      </c>
      <c r="D32" s="28"/>
      <c r="E32" s="20">
        <v>98</v>
      </c>
      <c r="F32" s="20">
        <v>95.1</v>
      </c>
      <c r="G32" s="20">
        <v>97</v>
      </c>
      <c r="H32" s="20">
        <v>107.8</v>
      </c>
      <c r="I32" s="6">
        <f>+E32+F32+G32+H32</f>
        <v>397.90000000000003</v>
      </c>
      <c r="J32" s="28"/>
      <c r="K32" s="20">
        <v>94.1</v>
      </c>
      <c r="L32" s="20">
        <v>95.9</v>
      </c>
      <c r="M32" s="20">
        <v>102.7</v>
      </c>
      <c r="N32" s="20">
        <v>119.2</v>
      </c>
      <c r="O32" s="6">
        <f>+K32+L32+M32+N32</f>
        <v>411.9</v>
      </c>
      <c r="Q32" s="20">
        <v>97.8</v>
      </c>
      <c r="R32" s="20">
        <v>96.6</v>
      </c>
      <c r="S32" s="20">
        <v>89.2</v>
      </c>
      <c r="T32" s="20">
        <v>103.3</v>
      </c>
      <c r="U32" s="6">
        <f>+Q32+R32+S32+T32</f>
        <v>386.9</v>
      </c>
      <c r="W32" s="20">
        <v>91.8</v>
      </c>
      <c r="X32" s="20">
        <v>117.2</v>
      </c>
      <c r="Y32" s="20">
        <v>118.7</v>
      </c>
      <c r="Z32" s="20">
        <v>134.1</v>
      </c>
      <c r="AA32" s="6">
        <f>+W32+X32+Y32+Z32</f>
        <v>461.79999999999995</v>
      </c>
    </row>
    <row r="33" spans="1:27" s="6" customFormat="1">
      <c r="A33" s="6" t="s">
        <v>4</v>
      </c>
      <c r="B33" s="20">
        <v>441.8</v>
      </c>
      <c r="C33" s="20">
        <v>548.29999999999995</v>
      </c>
      <c r="D33" s="28"/>
      <c r="E33" s="20">
        <v>124.2</v>
      </c>
      <c r="F33" s="20">
        <v>142</v>
      </c>
      <c r="G33" s="20">
        <v>131.9</v>
      </c>
      <c r="H33" s="20">
        <v>186.2</v>
      </c>
      <c r="I33" s="6">
        <f>+E33+F33+G33+H33</f>
        <v>584.29999999999995</v>
      </c>
      <c r="J33" s="28"/>
      <c r="K33" s="20">
        <v>138.9</v>
      </c>
      <c r="L33" s="20">
        <v>157.1</v>
      </c>
      <c r="M33" s="20">
        <v>146.19999999999999</v>
      </c>
      <c r="N33" s="20">
        <v>178.8</v>
      </c>
      <c r="O33" s="6">
        <f>+K33+L33+M33+N33</f>
        <v>621</v>
      </c>
      <c r="Q33" s="20">
        <v>137.69999999999999</v>
      </c>
      <c r="R33" s="20">
        <v>144.19999999999999</v>
      </c>
      <c r="S33" s="20">
        <v>134.80000000000001</v>
      </c>
      <c r="T33" s="20">
        <v>161</v>
      </c>
      <c r="U33" s="6">
        <f>+Q33+R33+S33+T33</f>
        <v>577.70000000000005</v>
      </c>
      <c r="W33" s="20">
        <v>140.9</v>
      </c>
      <c r="X33" s="20">
        <v>175.1</v>
      </c>
      <c r="Y33" s="20">
        <v>174.5</v>
      </c>
      <c r="Z33" s="20">
        <v>218.7</v>
      </c>
      <c r="AA33" s="6">
        <f>+W33+X33+Y33+Z33</f>
        <v>709.2</v>
      </c>
    </row>
    <row r="34" spans="1:27" s="6" customFormat="1">
      <c r="A34" s="6" t="s">
        <v>5</v>
      </c>
      <c r="B34" s="20">
        <v>215.5</v>
      </c>
      <c r="C34" s="20">
        <v>262.7</v>
      </c>
      <c r="D34" s="28"/>
      <c r="E34" s="20">
        <v>72.5</v>
      </c>
      <c r="F34" s="20">
        <v>71.7</v>
      </c>
      <c r="G34" s="20">
        <v>72.400000000000006</v>
      </c>
      <c r="H34" s="20">
        <v>77.099999999999994</v>
      </c>
      <c r="I34" s="6">
        <f>+E34+F34+G34+H34</f>
        <v>293.7</v>
      </c>
      <c r="J34" s="28"/>
      <c r="K34" s="20">
        <v>74.900000000000006</v>
      </c>
      <c r="L34" s="20">
        <v>73.2</v>
      </c>
      <c r="M34" s="20">
        <v>70.8</v>
      </c>
      <c r="N34" s="20">
        <v>86.4</v>
      </c>
      <c r="O34" s="6">
        <f>+K34+L34+M34+N34</f>
        <v>305.30000000000007</v>
      </c>
      <c r="Q34" s="20">
        <v>75.2</v>
      </c>
      <c r="R34" s="20">
        <v>70.400000000000006</v>
      </c>
      <c r="S34" s="20">
        <v>67.8</v>
      </c>
      <c r="T34" s="20">
        <v>74.8</v>
      </c>
      <c r="U34" s="6">
        <f>+Q34+R34+S34+T34</f>
        <v>288.20000000000005</v>
      </c>
      <c r="W34" s="20">
        <v>79.3</v>
      </c>
      <c r="X34" s="20">
        <v>99.6</v>
      </c>
      <c r="Y34" s="20">
        <v>115.6</v>
      </c>
      <c r="Z34" s="20">
        <v>114.5</v>
      </c>
      <c r="AA34" s="6">
        <f>+W34+X34+Y34+Z34</f>
        <v>409</v>
      </c>
    </row>
    <row r="35" spans="1:27"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row>
    <row r="36" spans="1:27"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row>
    <row r="37" spans="1:27" s="6" customFormat="1" ht="12.75" customHeight="1">
      <c r="A37" s="16" t="s">
        <v>59</v>
      </c>
      <c r="B37" s="47" t="s">
        <v>78</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row>
    <row r="38" spans="1:27" s="6" customFormat="1" ht="12.75" customHeight="1">
      <c r="A38" s="16" t="s">
        <v>60</v>
      </c>
      <c r="B38" s="47" t="s">
        <v>78</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row>
    <row r="39" spans="1:27"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row>
    <row r="40" spans="1:27" s="6" customFormat="1">
      <c r="A40" s="6" t="s">
        <v>61</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row>
    <row r="41" spans="1:27"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row>
    <row r="42" spans="1:27" s="6" customFormat="1">
      <c r="A42" s="6" t="s">
        <v>13</v>
      </c>
      <c r="B42" s="47" t="s">
        <v>78</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row>
    <row r="43" spans="1:27" s="6" customFormat="1" ht="13.5" customHeight="1">
      <c r="A43" s="6" t="s">
        <v>14</v>
      </c>
      <c r="B43" s="47" t="s">
        <v>78</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row>
    <row r="44" spans="1:27" s="6" customFormat="1">
      <c r="A44" s="6" t="s">
        <v>15</v>
      </c>
      <c r="B44" s="47" t="s">
        <v>78</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row>
    <row r="45" spans="1:27" s="6" customFormat="1">
      <c r="A45" s="6" t="s">
        <v>91</v>
      </c>
      <c r="B45" s="47" t="s">
        <v>78</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row>
    <row r="46" spans="1:27"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row>
    <row r="47" spans="1:27"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row>
    <row r="48" spans="1:27"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row>
    <row r="49" spans="1:27"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row>
    <row r="50" spans="1:27"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row>
    <row r="51" spans="1:27"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row>
    <row r="52" spans="1:27" s="9" customFormat="1" ht="21" customHeight="1">
      <c r="A52" s="56" t="s">
        <v>116</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row>
    <row r="53" spans="1:27" s="6" customFormat="1">
      <c r="B53" s="13"/>
      <c r="C53" s="13"/>
      <c r="D53" s="13"/>
      <c r="E53" s="13"/>
      <c r="F53" s="13"/>
      <c r="G53" s="13"/>
      <c r="H53" s="13"/>
      <c r="I53" s="13"/>
      <c r="J53" s="13"/>
      <c r="K53" s="13"/>
      <c r="L53" s="13"/>
      <c r="M53" s="13"/>
      <c r="N53" s="13"/>
      <c r="O53" s="34"/>
      <c r="U53" s="34"/>
      <c r="AA53" s="34"/>
    </row>
    <row r="54" spans="1:27"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s="6" customFormat="1" ht="12.75" customHeight="1">
      <c r="A55" s="57" t="s">
        <v>117</v>
      </c>
      <c r="B55" s="13"/>
      <c r="C55" s="13"/>
      <c r="D55" s="13"/>
      <c r="E55" s="13"/>
      <c r="F55" s="13"/>
      <c r="G55" s="13"/>
      <c r="H55" s="13"/>
      <c r="I55" s="13"/>
      <c r="J55" s="13"/>
      <c r="K55" s="13"/>
      <c r="L55" s="13"/>
      <c r="M55" s="13"/>
      <c r="O55" s="34"/>
      <c r="U55" s="34"/>
      <c r="AA55" s="34"/>
    </row>
    <row r="56" spans="1:27" s="6" customFormat="1" ht="60.75" customHeight="1">
      <c r="A56" s="58" t="s">
        <v>94</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row>
    <row r="57" spans="1:27" s="6" customFormat="1" ht="61.5" customHeight="1">
      <c r="A57" s="59" t="s">
        <v>93</v>
      </c>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row>
  </sheetData>
  <mergeCells count="2">
    <mergeCell ref="A56:AA56"/>
    <mergeCell ref="A57:AA57"/>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AA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8" max="28" width="4.5703125" customWidth="1"/>
  </cols>
  <sheetData>
    <row r="1" spans="1:27" ht="20.25">
      <c r="A1" s="1" t="s">
        <v>103</v>
      </c>
      <c r="B1" s="1"/>
    </row>
    <row r="2" spans="1:27" ht="12.75" customHeight="1">
      <c r="A2" s="2"/>
      <c r="B2" s="2"/>
    </row>
    <row r="3" spans="1:27" ht="12.75" customHeight="1">
      <c r="A3" s="2" t="s">
        <v>43</v>
      </c>
      <c r="B3" s="2"/>
    </row>
    <row r="4" spans="1:27">
      <c r="A4" s="2"/>
      <c r="B4" s="2"/>
    </row>
    <row r="5" spans="1:27">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c r="Z5" s="4" t="str">
        <f>+'Income Statement IFRS'!Z5</f>
        <v>Q4 2010</v>
      </c>
      <c r="AA5" s="4" t="str">
        <f>+'Income Statement IFRS'!AA5</f>
        <v>FY 2010</v>
      </c>
    </row>
    <row r="6" spans="1:27" s="5" customFormat="1" ht="21" customHeight="1">
      <c r="A6" s="5" t="s">
        <v>52</v>
      </c>
    </row>
    <row r="7" spans="1:27" s="8" customFormat="1" ht="12.75" customHeight="1">
      <c r="A7" s="19" t="s">
        <v>55</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row>
    <row r="8" spans="1:27" s="6" customFormat="1" ht="12.75" customHeight="1">
      <c r="A8" s="16" t="s">
        <v>53</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row>
    <row r="9" spans="1:27" s="6" customFormat="1" ht="12.75" customHeight="1">
      <c r="A9" s="16" t="s">
        <v>100</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row>
    <row r="10" spans="1:27"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row>
    <row r="11" spans="1:27" s="6" customFormat="1" ht="12.75" customHeight="1">
      <c r="A11" s="16" t="s">
        <v>56</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row>
    <row r="12" spans="1:27" s="5" customFormat="1" ht="12.75" customHeight="1">
      <c r="A12" s="16" t="s">
        <v>53</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row>
    <row r="13" spans="1:27" s="5" customFormat="1" ht="12.75" customHeight="1">
      <c r="A13" s="16" t="s">
        <v>75</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row>
    <row r="14" spans="1:27" s="16" customFormat="1" ht="12.75" customHeight="1">
      <c r="A14" s="16" t="s">
        <v>54</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row>
    <row r="15" spans="1:27" s="16" customFormat="1" ht="12.75" customHeight="1">
      <c r="A15" s="51" t="s">
        <v>96</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row>
    <row r="16" spans="1:27" s="10" customFormat="1" ht="12.75" customHeight="1">
      <c r="A16" s="16" t="s">
        <v>101</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row>
    <row r="17" spans="1:27" s="6" customFormat="1" ht="21" customHeight="1">
      <c r="A17" s="5" t="s">
        <v>86</v>
      </c>
      <c r="B17" s="24"/>
      <c r="C17" s="24"/>
      <c r="D17" s="24"/>
      <c r="E17" s="24"/>
      <c r="F17" s="24"/>
      <c r="G17" s="24"/>
      <c r="H17" s="24"/>
      <c r="I17" s="24"/>
      <c r="J17" s="24"/>
      <c r="K17" s="24"/>
      <c r="L17" s="24"/>
      <c r="M17" s="24"/>
      <c r="N17" s="24"/>
      <c r="O17" s="24"/>
      <c r="Q17" s="24"/>
      <c r="R17" s="24"/>
      <c r="S17" s="24"/>
      <c r="T17" s="24"/>
      <c r="U17" s="24"/>
      <c r="W17" s="24"/>
      <c r="X17" s="24"/>
      <c r="Y17" s="24"/>
      <c r="Z17" s="24"/>
      <c r="AA17" s="24"/>
    </row>
    <row r="18" spans="1:27" s="5" customFormat="1" ht="12.75" customHeight="1">
      <c r="A18" s="16" t="s">
        <v>57</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row>
    <row r="19" spans="1:27"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row>
    <row r="20" spans="1:27"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row>
    <row r="21" spans="1:27">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9">+S14</f>
        <v>5.6</v>
      </c>
      <c r="T21" s="24">
        <f t="shared" si="9"/>
        <v>6.1</v>
      </c>
      <c r="U21" s="24">
        <f t="shared" si="9"/>
        <v>24.5</v>
      </c>
      <c r="W21" s="24">
        <f t="shared" ref="W21:X21" si="10">+W14</f>
        <v>4.8</v>
      </c>
      <c r="X21" s="24">
        <f t="shared" si="10"/>
        <v>6.9</v>
      </c>
      <c r="Y21" s="24">
        <f t="shared" ref="Y21:AA21" si="11">+Y14</f>
        <v>5.3</v>
      </c>
      <c r="Z21" s="24">
        <f t="shared" si="11"/>
        <v>3.9</v>
      </c>
      <c r="AA21" s="24">
        <f t="shared" si="11"/>
        <v>20.9</v>
      </c>
    </row>
    <row r="22" spans="1:27">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12">+S15</f>
        <v>2.5</v>
      </c>
      <c r="T22" s="24">
        <f t="shared" si="12"/>
        <v>3.4</v>
      </c>
      <c r="U22" s="24">
        <f t="shared" si="12"/>
        <v>15.1</v>
      </c>
      <c r="W22" s="24">
        <f t="shared" ref="W22:X22" si="13">+W15</f>
        <v>5</v>
      </c>
      <c r="X22" s="24">
        <f t="shared" si="13"/>
        <v>6.6</v>
      </c>
      <c r="Y22" s="24">
        <f t="shared" ref="Y22:AA22" si="14">+Y15</f>
        <v>7.3</v>
      </c>
      <c r="Z22" s="24">
        <f t="shared" si="14"/>
        <v>1.9</v>
      </c>
      <c r="AA22" s="24">
        <f t="shared" si="14"/>
        <v>20.799999999999997</v>
      </c>
    </row>
    <row r="23" spans="1:27">
      <c r="A23" s="54" t="s">
        <v>112</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c r="S23" s="22">
        <v>-4</v>
      </c>
      <c r="T23" s="22">
        <v>-14.4</v>
      </c>
      <c r="U23" s="24">
        <f>+SUM(Q23:T23)</f>
        <v>-31.4</v>
      </c>
      <c r="W23" s="22">
        <v>-6.1</v>
      </c>
      <c r="X23" s="22">
        <v>-15.9</v>
      </c>
      <c r="Y23" s="22">
        <v>-14.8</v>
      </c>
      <c r="Z23" s="22">
        <v>-10.8</v>
      </c>
      <c r="AA23" s="24">
        <f>+SUM(W23:Z23)</f>
        <v>-47.599999999999994</v>
      </c>
    </row>
    <row r="24" spans="1:27">
      <c r="A24" s="54" t="s">
        <v>109</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row>
    <row r="25" spans="1:27">
      <c r="A25" t="s">
        <v>102</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row>
    <row r="29" spans="1:27">
      <c r="N29" s="31"/>
    </row>
  </sheetData>
  <phoneticPr fontId="0" type="noConversion"/>
  <printOptions horizontalCentered="1"/>
  <pageMargins left="0.25" right="0.18" top="1" bottom="1" header="0.5" footer="0.5"/>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A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Z1" sqref="Z1"/>
    </sheetView>
  </sheetViews>
  <sheetFormatPr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8" max="28" width="4.5703125" customWidth="1"/>
  </cols>
  <sheetData>
    <row r="1" spans="1:27" ht="20.25">
      <c r="A1" s="1" t="s">
        <v>40</v>
      </c>
      <c r="B1" s="1"/>
    </row>
    <row r="2" spans="1:27" ht="12.75" customHeight="1">
      <c r="A2" s="2"/>
      <c r="B2" s="2"/>
    </row>
    <row r="3" spans="1:27" ht="12.75" customHeight="1">
      <c r="A3" s="2" t="s">
        <v>43</v>
      </c>
      <c r="B3" s="2"/>
    </row>
    <row r="4" spans="1:27">
      <c r="A4" s="2"/>
      <c r="B4" s="2"/>
    </row>
    <row r="5" spans="1:27">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c r="Z5" s="4" t="str">
        <f>+'Income Statement IFRS'!Z5</f>
        <v>Q4 2010</v>
      </c>
      <c r="AA5" s="4" t="str">
        <f>+'Income Statement IFRS'!AA5</f>
        <v>FY 2010</v>
      </c>
    </row>
    <row r="6" spans="1:27" s="5" customFormat="1" ht="21" customHeight="1">
      <c r="A6" s="5" t="s">
        <v>25</v>
      </c>
    </row>
    <row r="7" spans="1:27" s="8" customFormat="1" ht="18" customHeight="1">
      <c r="A7" s="8" t="s">
        <v>84</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row>
    <row r="8" spans="1:27" s="8" customFormat="1" ht="12.75" customHeight="1">
      <c r="A8" s="8" t="s">
        <v>83</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row>
    <row r="9" spans="1:27"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row>
    <row r="10" spans="1:27"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row>
    <row r="11" spans="1:27"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row>
    <row r="12" spans="1:27" s="8" customFormat="1" ht="18" customHeight="1">
      <c r="A12" s="53" t="s">
        <v>107</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row>
    <row r="13" spans="1:27" s="6" customFormat="1">
      <c r="A13" s="6" t="s">
        <v>76</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row>
    <row r="14" spans="1:27"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row>
    <row r="15" spans="1:27"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row>
    <row r="16" spans="1:27"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row>
    <row r="17" spans="1:27" s="16" customFormat="1" ht="18" customHeight="1">
      <c r="A17" s="16" t="s">
        <v>95</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row>
    <row r="18" spans="1:27" s="5" customFormat="1" ht="12.75" customHeight="1">
      <c r="A18" s="16" t="s">
        <v>77</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row>
    <row r="19" spans="1:27" s="5" customFormat="1" ht="12.75" customHeight="1">
      <c r="A19" s="16" t="s">
        <v>30</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c r="W19" s="22">
        <v>192.9</v>
      </c>
      <c r="X19" s="22">
        <v>274.5</v>
      </c>
      <c r="Y19" s="22">
        <v>282.3</v>
      </c>
      <c r="Z19" s="22">
        <v>296.39999999999998</v>
      </c>
      <c r="AA19" s="28">
        <f>+Z19</f>
        <v>296.39999999999998</v>
      </c>
    </row>
    <row r="20" spans="1:27" s="6" customFormat="1" ht="12.75" customHeight="1">
      <c r="A20" s="5" t="s">
        <v>31</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c r="W20" s="23">
        <f>SUM(W17:W19)</f>
        <v>643.9</v>
      </c>
      <c r="X20" s="23">
        <f>SUM(X17:X19)</f>
        <v>806.5</v>
      </c>
      <c r="Y20" s="23">
        <f>SUM(Y17:Y19)</f>
        <v>724</v>
      </c>
      <c r="Z20" s="23">
        <f>SUM(Z17:Z19)</f>
        <v>776.5</v>
      </c>
      <c r="AA20" s="23">
        <f>SUM(AA17:AA19)</f>
        <v>776.5</v>
      </c>
    </row>
    <row r="21" spans="1:27" s="10" customFormat="1" ht="18" customHeight="1">
      <c r="A21" s="6" t="s">
        <v>32</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c r="W21" s="22">
        <v>200.2</v>
      </c>
      <c r="X21" s="22">
        <v>306.8</v>
      </c>
      <c r="Y21" s="22">
        <v>302.10000000000002</v>
      </c>
      <c r="Z21" s="22">
        <v>293.39999999999998</v>
      </c>
      <c r="AA21" s="28">
        <f>+Z21</f>
        <v>293.39999999999998</v>
      </c>
    </row>
    <row r="22" spans="1:27" s="10" customFormat="1" ht="12.75" customHeight="1">
      <c r="A22" s="6" t="s">
        <v>33</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c r="W22" s="22">
        <v>169.6</v>
      </c>
      <c r="X22" s="22">
        <v>233.1</v>
      </c>
      <c r="Y22" s="22">
        <v>238.1</v>
      </c>
      <c r="Z22" s="22">
        <v>211.5</v>
      </c>
      <c r="AA22" s="28">
        <f>+Z22</f>
        <v>211.5</v>
      </c>
    </row>
    <row r="23" spans="1:27" s="6" customFormat="1" ht="12.75" customHeight="1">
      <c r="A23" s="6" t="s">
        <v>87</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c r="W23" s="20">
        <f>1556.7+0.9</f>
        <v>1557.6000000000001</v>
      </c>
      <c r="X23" s="20">
        <f>1665.2+1</f>
        <v>1666.2</v>
      </c>
      <c r="Y23" s="20">
        <f>1621.5+1</f>
        <v>1622.5</v>
      </c>
      <c r="Z23" s="20">
        <f>1789.4+1</f>
        <v>1790.4</v>
      </c>
      <c r="AA23" s="28">
        <f>+Z23</f>
        <v>1790.4</v>
      </c>
    </row>
    <row r="24" spans="1:27" s="5" customFormat="1" ht="20.100000000000001" customHeight="1" thickBot="1">
      <c r="A24" s="5" t="s">
        <v>8</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c r="W24" s="55">
        <f>SUM(W20:W23)</f>
        <v>2571.3000000000002</v>
      </c>
      <c r="X24" s="55">
        <f>SUM(X20:X23)</f>
        <v>3012.6</v>
      </c>
      <c r="Y24" s="55">
        <f>SUM(Y20:Y23)</f>
        <v>2886.7</v>
      </c>
      <c r="Z24" s="55">
        <f>SUM(Z20:Z23)</f>
        <v>3071.8</v>
      </c>
      <c r="AA24" s="55">
        <f>SUM(AA20:AA23)</f>
        <v>3071.8</v>
      </c>
    </row>
    <row r="25" spans="1:27" ht="13.5" thickTop="1">
      <c r="B25" s="24"/>
    </row>
    <row r="26" spans="1:27">
      <c r="B26" s="24"/>
    </row>
    <row r="27" spans="1:27">
      <c r="B27" s="24"/>
    </row>
  </sheetData>
  <phoneticPr fontId="0" type="noConversion"/>
  <printOptions horizontalCentered="1"/>
  <pageMargins left="0.25" right="0.18" top="1" bottom="1" header="0.5" footer="0.5"/>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AA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8" max="28" width="4.5703125" customWidth="1"/>
  </cols>
  <sheetData>
    <row r="1" spans="1:27" ht="20.25">
      <c r="A1" s="1" t="s">
        <v>42</v>
      </c>
      <c r="B1" s="1"/>
    </row>
    <row r="2" spans="1:27" ht="12.75" customHeight="1">
      <c r="A2" s="2"/>
      <c r="B2" s="2"/>
    </row>
    <row r="3" spans="1:27" ht="12.75" customHeight="1">
      <c r="A3" s="2" t="s">
        <v>43</v>
      </c>
      <c r="B3" s="2"/>
    </row>
    <row r="4" spans="1:27">
      <c r="A4" s="2"/>
      <c r="B4" s="2"/>
    </row>
    <row r="5" spans="1:27">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c r="Z5" s="4" t="str">
        <f>+'Income Statement IFRS'!Z5</f>
        <v>Q4 2010</v>
      </c>
      <c r="AA5" s="4" t="str">
        <f>+'Income Statement IFRS'!AA5</f>
        <v>FY 2010</v>
      </c>
    </row>
    <row r="6" spans="1:27" s="5" customFormat="1" ht="21" customHeight="1">
      <c r="A6" s="16" t="s">
        <v>88</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row>
    <row r="7" spans="1:27" s="5" customFormat="1" ht="12.75" customHeight="1">
      <c r="A7" s="16" t="s">
        <v>67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row>
    <row r="8" spans="1:27" s="5" customFormat="1" ht="12.75" customHeight="1">
      <c r="A8" s="16" t="s">
        <v>90</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row>
    <row r="9" spans="1:27" s="8" customFormat="1" ht="12.75" customHeight="1">
      <c r="A9" s="53" t="s">
        <v>121</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row>
    <row r="10" spans="1:27"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row>
    <row r="11" spans="1:27"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row>
    <row r="12" spans="1:27"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row>
    <row r="13" spans="1:27" s="8" customFormat="1" ht="12.75" customHeight="1">
      <c r="A13" s="11" t="s">
        <v>71</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row>
    <row r="14" spans="1:27" s="6" customFormat="1" ht="21" customHeight="1">
      <c r="A14" s="16" t="s">
        <v>89</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c r="S14" s="21">
        <v>-1.6</v>
      </c>
      <c r="T14" s="21">
        <v>-4.3</v>
      </c>
      <c r="U14" s="24">
        <f>+SUM(Q14:T14)</f>
        <v>-22.700000000000003</v>
      </c>
      <c r="W14" s="21">
        <v>-329.8</v>
      </c>
      <c r="X14" s="21">
        <v>-155.1</v>
      </c>
      <c r="Y14" s="21">
        <v>-9.5</v>
      </c>
      <c r="Z14" s="21">
        <v>-5.3</v>
      </c>
      <c r="AA14" s="24">
        <f>+SUM(W14:Z14)</f>
        <v>-499.7</v>
      </c>
    </row>
    <row r="15" spans="1:27" s="5" customFormat="1" ht="12.75" customHeight="1">
      <c r="A15" s="52" t="s">
        <v>106</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c r="S15" s="22">
        <v>0</v>
      </c>
      <c r="T15" s="22">
        <v>0</v>
      </c>
      <c r="U15" s="24">
        <f>+SUM(Q15:T15)</f>
        <v>0.5</v>
      </c>
      <c r="W15" s="22">
        <v>0.2</v>
      </c>
      <c r="X15" s="22">
        <v>0.5</v>
      </c>
      <c r="Y15" s="22">
        <v>0.3</v>
      </c>
      <c r="Z15" s="22">
        <v>0.3</v>
      </c>
      <c r="AA15" s="24">
        <f>+SUM(W15:Z15)</f>
        <v>1.3</v>
      </c>
    </row>
    <row r="16" spans="1:27" s="5" customFormat="1" ht="12.75" customHeight="1">
      <c r="A16" s="52" t="s">
        <v>115</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c r="S16" s="22">
        <v>-56.7</v>
      </c>
      <c r="T16" s="22">
        <v>25</v>
      </c>
      <c r="U16" s="24">
        <f>+SUM(Q16:T16)</f>
        <v>-73.800000000000011</v>
      </c>
      <c r="W16" s="22">
        <v>19.2</v>
      </c>
      <c r="X16" s="22">
        <v>23.1</v>
      </c>
      <c r="Y16" s="22">
        <v>-0.7</v>
      </c>
      <c r="Z16" s="22">
        <v>-83.5</v>
      </c>
      <c r="AA16" s="24">
        <f>+SUM(W16:Z16)</f>
        <v>-41.900000000000006</v>
      </c>
    </row>
    <row r="17" spans="1:27" s="5" customFormat="1" ht="12.75" customHeight="1">
      <c r="A17" s="16" t="s">
        <v>48</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c r="S17" s="22">
        <v>0.3</v>
      </c>
      <c r="T17" s="22">
        <v>0.1</v>
      </c>
      <c r="U17" s="24">
        <f>+SUM(Q17:T17)</f>
        <v>0.4</v>
      </c>
      <c r="W17" s="22">
        <v>0</v>
      </c>
      <c r="X17" s="22">
        <v>0.1</v>
      </c>
      <c r="Y17" s="22">
        <v>-1.4</v>
      </c>
      <c r="Z17" s="22">
        <v>0.2</v>
      </c>
      <c r="AA17" s="24">
        <f>+SUM(W17:Z17)</f>
        <v>-1.0999999999999999</v>
      </c>
    </row>
    <row r="18" spans="1:27" s="16" customFormat="1" ht="12.75" customHeight="1">
      <c r="A18" s="5" t="s">
        <v>72</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c r="S18" s="23">
        <f>SUM(S14:S17)</f>
        <v>-58.000000000000007</v>
      </c>
      <c r="T18" s="23">
        <f>SUM(T14:T17)</f>
        <v>20.8</v>
      </c>
      <c r="U18" s="23">
        <f>SUM(U14:U17)</f>
        <v>-95.600000000000009</v>
      </c>
      <c r="W18" s="23">
        <f>SUM(W14:W17)</f>
        <v>-310.40000000000003</v>
      </c>
      <c r="X18" s="23">
        <f>SUM(X14:X17)</f>
        <v>-131.4</v>
      </c>
      <c r="Y18" s="23">
        <f>SUM(Y14:Y17)</f>
        <v>-11.299999999999999</v>
      </c>
      <c r="Z18" s="23">
        <f>SUM(Z14:Z17)</f>
        <v>-88.3</v>
      </c>
      <c r="AA18" s="23">
        <f>SUM(AA14:AA17)</f>
        <v>-541.4</v>
      </c>
    </row>
    <row r="19" spans="1:27" s="5" customFormat="1" ht="21" customHeight="1">
      <c r="A19" s="52" t="s">
        <v>120</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c r="S19" s="22">
        <v>-0.1</v>
      </c>
      <c r="T19" s="22">
        <v>0</v>
      </c>
      <c r="U19" s="24">
        <f>+SUM(Q19:T19)</f>
        <v>-0.1</v>
      </c>
      <c r="W19" s="22">
        <v>0</v>
      </c>
      <c r="X19" s="22">
        <v>115</v>
      </c>
      <c r="Y19" s="22">
        <v>0</v>
      </c>
      <c r="Z19" s="22">
        <v>-12.7</v>
      </c>
      <c r="AA19" s="24">
        <f>+SUM(W19:Z19)</f>
        <v>102.3</v>
      </c>
    </row>
    <row r="20" spans="1:27" s="6" customFormat="1" ht="12.75" customHeight="1">
      <c r="A20" s="16" t="s">
        <v>49</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c r="S20" s="22">
        <v>0</v>
      </c>
      <c r="T20" s="22">
        <v>0</v>
      </c>
      <c r="U20" s="24">
        <f>+SUM(Q20:T20)</f>
        <v>0</v>
      </c>
      <c r="W20" s="22">
        <v>-1.5</v>
      </c>
      <c r="X20" s="22">
        <v>0</v>
      </c>
      <c r="Y20" s="22">
        <v>-5.7</v>
      </c>
      <c r="Z20" s="22">
        <v>0</v>
      </c>
      <c r="AA20" s="24">
        <f>+SUM(W20:Z20)</f>
        <v>-7.2</v>
      </c>
    </row>
    <row r="21" spans="1:27" s="10" customFormat="1" ht="12.75" customHeight="1">
      <c r="A21" s="52" t="s">
        <v>113</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c r="S21" s="22">
        <v>1.5</v>
      </c>
      <c r="T21" s="22">
        <v>13.5</v>
      </c>
      <c r="U21" s="24">
        <f>+SUM(Q21:T21)</f>
        <v>15.5</v>
      </c>
      <c r="W21" s="22">
        <v>2.2000000000000002</v>
      </c>
      <c r="X21" s="21">
        <v>22.6</v>
      </c>
      <c r="Y21" s="21">
        <v>15</v>
      </c>
      <c r="Z21" s="21">
        <v>57.6</v>
      </c>
      <c r="AA21" s="24">
        <f>+SUM(W21:Z21)</f>
        <v>97.4</v>
      </c>
    </row>
    <row r="22" spans="1:27" s="10" customFormat="1" ht="12.75" customHeight="1">
      <c r="A22" s="16" t="s">
        <v>50</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c r="S22" s="22">
        <v>0</v>
      </c>
      <c r="T22" s="22">
        <v>0</v>
      </c>
      <c r="U22" s="24">
        <f>+SUM(Q22:T22)</f>
        <v>-54.8</v>
      </c>
      <c r="W22" s="22">
        <v>0</v>
      </c>
      <c r="X22" s="22">
        <v>-54.5</v>
      </c>
      <c r="Y22" s="22">
        <v>0</v>
      </c>
      <c r="Z22" s="22">
        <v>0</v>
      </c>
      <c r="AA22" s="24">
        <f>+SUM(W22:Z22)</f>
        <v>-54.5</v>
      </c>
    </row>
    <row r="23" spans="1:27" s="6" customFormat="1" ht="12.75" customHeight="1">
      <c r="A23" s="16" t="s">
        <v>51</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row>
    <row r="24" spans="1:27" s="5" customFormat="1" ht="12.75" customHeight="1">
      <c r="A24" s="5" t="s">
        <v>73</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c r="S24" s="25">
        <f>SUM(S19:S23)</f>
        <v>1.4</v>
      </c>
      <c r="T24" s="25">
        <f>SUM(T19:T23)</f>
        <v>13.5</v>
      </c>
      <c r="U24" s="25">
        <f>SUM(U19:U23)</f>
        <v>-39.4</v>
      </c>
      <c r="W24" s="25">
        <f>SUM(W19:W23)</f>
        <v>0.70000000000000018</v>
      </c>
      <c r="X24" s="25">
        <f>SUM(X19:X23)</f>
        <v>83.1</v>
      </c>
      <c r="Y24" s="25">
        <f>SUM(Y19:Y23)</f>
        <v>9.3000000000000007</v>
      </c>
      <c r="Z24" s="25">
        <f>SUM(Z19:Z23)</f>
        <v>44.900000000000006</v>
      </c>
      <c r="AA24" s="25">
        <f>SUM(AA19:AA23)</f>
        <v>138</v>
      </c>
    </row>
    <row r="25" spans="1:27" ht="21" customHeight="1">
      <c r="A25" t="s">
        <v>81</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c r="S25" s="21">
        <v>-13.7</v>
      </c>
      <c r="T25" s="21">
        <v>9.3000000000000007</v>
      </c>
      <c r="U25" s="24">
        <f>+SUM(Q25:T25)</f>
        <v>-17.899999999999999</v>
      </c>
      <c r="W25" s="21">
        <v>40.200000000000003</v>
      </c>
      <c r="X25" s="21">
        <v>52.4</v>
      </c>
      <c r="Y25" s="21">
        <v>-67.8</v>
      </c>
      <c r="Z25" s="21">
        <v>7.7</v>
      </c>
      <c r="AA25" s="24">
        <f>+SUM(W25:Z25)</f>
        <v>32.5</v>
      </c>
    </row>
    <row r="26" spans="1:27" ht="12.75" customHeight="1">
      <c r="A26" t="s">
        <v>82</v>
      </c>
      <c r="B26" s="26">
        <f>+B25+B24+B18+B13</f>
        <v>-177.1999999999999</v>
      </c>
      <c r="C26" s="26">
        <f>+C25+C24+C18+C13</f>
        <v>95.500000000000028</v>
      </c>
      <c r="D26" s="26"/>
      <c r="E26" s="26">
        <f>+E25+E24+E18+E13</f>
        <v>103.80000000000007</v>
      </c>
      <c r="F26" s="26">
        <f>+F25+F24+F18+F13</f>
        <v>-6.0000000000000284</v>
      </c>
      <c r="G26" s="26">
        <f>+G25+G24+G18+G13</f>
        <v>37.099999999999937</v>
      </c>
      <c r="H26" s="26">
        <f>+H25+H24+H18+H13</f>
        <v>53.59999999999998</v>
      </c>
      <c r="I26" s="26">
        <f>+I25+I24+I18+I13</f>
        <v>188.49999999999991</v>
      </c>
      <c r="J26" s="26"/>
      <c r="K26" s="26">
        <f>+K25+K24+K18+K13</f>
        <v>59</v>
      </c>
      <c r="L26" s="26">
        <f>+L25+L24+L18+L13</f>
        <v>-0.10000000000000853</v>
      </c>
      <c r="M26" s="26">
        <f>+M25+M24+M18+M13</f>
        <v>106.49999999999999</v>
      </c>
      <c r="N26" s="26">
        <f>+N25+N24+N18+N13</f>
        <v>31.499999999999993</v>
      </c>
      <c r="O26" s="26">
        <f>+O25+O24+O18+O13</f>
        <v>196.90000000000003</v>
      </c>
      <c r="Q26" s="26">
        <f>+Q25+Q24+Q18+Q13</f>
        <v>108.49999999999996</v>
      </c>
      <c r="R26" s="26">
        <f>+R25+R24+R18+R13</f>
        <v>-57.400000000000034</v>
      </c>
      <c r="S26" s="26">
        <f>+S25+S24+S18+S13</f>
        <v>-13.700000000000038</v>
      </c>
      <c r="T26" s="26">
        <f>+T25+T24+T18+T13</f>
        <v>107.59999999999994</v>
      </c>
      <c r="U26" s="26">
        <f>+U25+U24+U18+U13</f>
        <v>144.99999999999986</v>
      </c>
      <c r="W26" s="26">
        <f>+W25+W24+W18+W13</f>
        <v>-136.20000000000002</v>
      </c>
      <c r="X26" s="26">
        <f>+X25+X24+X18+X13</f>
        <v>136.39999999999998</v>
      </c>
      <c r="Y26" s="26">
        <f>+Y25+Y24+Y18+Y13</f>
        <v>-18.699999999999996</v>
      </c>
      <c r="Z26" s="26">
        <f>+Z25+Z24+Z18+Z13</f>
        <v>55.900000000000034</v>
      </c>
      <c r="AA26" s="26">
        <f>+AA25+AA24+AA18+AA13</f>
        <v>37.39999999999992</v>
      </c>
    </row>
    <row r="27" spans="1:27">
      <c r="A27" t="s">
        <v>80</v>
      </c>
      <c r="B27" s="21">
        <v>490.4</v>
      </c>
      <c r="C27" s="37">
        <f>+B28</f>
        <v>313.20000000000005</v>
      </c>
      <c r="D27" s="26"/>
      <c r="E27" s="37">
        <f>+C28</f>
        <v>408.70000000000005</v>
      </c>
      <c r="F27" s="37">
        <f>+E28</f>
        <v>512.50000000000011</v>
      </c>
      <c r="G27" s="37">
        <f>+F28</f>
        <v>506.50000000000011</v>
      </c>
      <c r="H27" s="37">
        <f>+G28</f>
        <v>543.6</v>
      </c>
      <c r="I27" s="37">
        <f>+E27</f>
        <v>408.70000000000005</v>
      </c>
      <c r="J27" s="26"/>
      <c r="K27" s="37">
        <f>+I28</f>
        <v>597.19999999999993</v>
      </c>
      <c r="L27" s="37">
        <f>+K28</f>
        <v>656.19999999999993</v>
      </c>
      <c r="M27" s="37">
        <f>+L28</f>
        <v>656.09999999999991</v>
      </c>
      <c r="N27" s="37">
        <f>+M28</f>
        <v>762.59999999999991</v>
      </c>
      <c r="O27" s="37">
        <f>+K27</f>
        <v>597.19999999999993</v>
      </c>
      <c r="Q27" s="37">
        <f>+O28</f>
        <v>794.09999999999991</v>
      </c>
      <c r="R27" s="37">
        <f>+Q28</f>
        <v>902.59999999999991</v>
      </c>
      <c r="S27" s="37">
        <f>+R28</f>
        <v>845.19999999999982</v>
      </c>
      <c r="T27" s="37">
        <f>+S28</f>
        <v>831.49999999999977</v>
      </c>
      <c r="U27" s="37">
        <f>+Q27</f>
        <v>794.09999999999991</v>
      </c>
      <c r="W27" s="37">
        <f>+U28</f>
        <v>939.0999999999998</v>
      </c>
      <c r="X27" s="37">
        <f>+W28</f>
        <v>802.89999999999975</v>
      </c>
      <c r="Y27" s="37">
        <f>+X28</f>
        <v>939.29999999999973</v>
      </c>
      <c r="Z27" s="37">
        <f>+Y28</f>
        <v>920.59999999999968</v>
      </c>
      <c r="AA27" s="37">
        <f>+W27</f>
        <v>939.0999999999998</v>
      </c>
    </row>
    <row r="28" spans="1:27" s="3" customFormat="1">
      <c r="A28" s="3" t="s">
        <v>79</v>
      </c>
      <c r="B28" s="25">
        <f>+B27+B26</f>
        <v>313.20000000000005</v>
      </c>
      <c r="C28" s="25">
        <f>+C27+C26</f>
        <v>408.70000000000005</v>
      </c>
      <c r="D28" s="25"/>
      <c r="E28" s="25">
        <f>+E27+E26</f>
        <v>512.50000000000011</v>
      </c>
      <c r="F28" s="25">
        <f>+F27+F26</f>
        <v>506.50000000000011</v>
      </c>
      <c r="G28" s="25">
        <f>+G27+G26</f>
        <v>543.6</v>
      </c>
      <c r="H28" s="25">
        <f>+H27+H26</f>
        <v>597.20000000000005</v>
      </c>
      <c r="I28" s="25">
        <f>+I27+I26</f>
        <v>597.19999999999993</v>
      </c>
      <c r="J28" s="25"/>
      <c r="K28" s="25">
        <f>+K27+K26</f>
        <v>656.19999999999993</v>
      </c>
      <c r="L28" s="25">
        <f>+L27+L26</f>
        <v>656.09999999999991</v>
      </c>
      <c r="M28" s="25">
        <f>+M27+M26</f>
        <v>762.59999999999991</v>
      </c>
      <c r="N28" s="25">
        <f>+N27+N26</f>
        <v>794.09999999999991</v>
      </c>
      <c r="O28" s="25">
        <f>+O27+O26</f>
        <v>794.09999999999991</v>
      </c>
      <c r="Q28" s="25">
        <f>+Q27+Q26</f>
        <v>902.59999999999991</v>
      </c>
      <c r="R28" s="25">
        <f>+R27+R26</f>
        <v>845.19999999999982</v>
      </c>
      <c r="S28" s="25">
        <f>+S27+S26</f>
        <v>831.49999999999977</v>
      </c>
      <c r="T28" s="25">
        <f>+T27+T26</f>
        <v>939.09999999999968</v>
      </c>
      <c r="U28" s="25">
        <f>+U27+U26</f>
        <v>939.0999999999998</v>
      </c>
      <c r="W28" s="25">
        <f>+W27+W26</f>
        <v>802.89999999999975</v>
      </c>
      <c r="X28" s="25">
        <f>+X27+X26</f>
        <v>939.29999999999973</v>
      </c>
      <c r="Y28" s="25">
        <f>+Y27+Y26</f>
        <v>920.59999999999968</v>
      </c>
      <c r="Z28" s="25">
        <f>+Z27+Z26</f>
        <v>976.49999999999977</v>
      </c>
      <c r="AA28" s="25">
        <f>+AA27+AA26</f>
        <v>976.49999999999977</v>
      </c>
    </row>
  </sheetData>
  <phoneticPr fontId="0" type="noConversion"/>
  <printOptions horizontalCentered="1"/>
  <pageMargins left="0.25" right="0.18" top="1" bottom="1" header="0.5" footer="0.5"/>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Augustin.LAURENTBELLUE</cp:lastModifiedBy>
  <cp:lastPrinted>2011-02-09T13:51:04Z</cp:lastPrinted>
  <dcterms:created xsi:type="dcterms:W3CDTF">2004-04-28T10:31:38Z</dcterms:created>
  <dcterms:modified xsi:type="dcterms:W3CDTF">2011-02-09T13:51:35Z</dcterms:modified>
</cp:coreProperties>
</file>